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eta.m.bllaca\Desktop\qarkoret per prokurim\zgjerimi - hyrja e gjilanit\"/>
    </mc:Choice>
  </mc:AlternateContent>
  <bookViews>
    <workbookView xWindow="0" yWindow="0" windowWidth="15600" windowHeight="7695" tabRatio="650"/>
  </bookViews>
  <sheets>
    <sheet name="PARAMASA" sheetId="11" r:id="rId1"/>
  </sheets>
  <externalReferences>
    <externalReference r:id="rId2"/>
  </externalReferences>
  <definedNames>
    <definedName name="_xlnm._FilterDatabase" localSheetId="0" hidden="1">PARAMASA!$A$14:$B$15</definedName>
    <definedName name="_xlnm.Print_Area" localSheetId="0">PARAMASA!$A$1:$F$212</definedName>
    <definedName name="_xlnm.Print_Titles" localSheetId="0">PARAMASA!$5:$6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2" i="11" l="1"/>
  <c r="F195" i="11"/>
  <c r="F194" i="11"/>
  <c r="F193" i="11"/>
  <c r="C193" i="11"/>
  <c r="F192" i="11"/>
  <c r="C192" i="11"/>
  <c r="F191" i="11"/>
  <c r="F190" i="11"/>
  <c r="F189" i="11"/>
  <c r="F188" i="11"/>
  <c r="F187" i="11"/>
  <c r="F186" i="11"/>
  <c r="C186" i="11"/>
  <c r="F185" i="11"/>
  <c r="C185" i="11"/>
  <c r="F184" i="11"/>
  <c r="C184" i="11"/>
  <c r="F183" i="11"/>
  <c r="C183" i="11"/>
  <c r="F180" i="11"/>
  <c r="C180" i="11"/>
  <c r="F179" i="11"/>
  <c r="C179" i="11"/>
  <c r="F178" i="11"/>
  <c r="C178" i="11"/>
  <c r="F177" i="11"/>
  <c r="C177" i="11"/>
  <c r="F176" i="11"/>
  <c r="C176" i="11"/>
  <c r="F175" i="11"/>
  <c r="C175" i="11"/>
  <c r="F174" i="11"/>
  <c r="F173" i="11"/>
  <c r="C173" i="11"/>
  <c r="F172" i="11"/>
  <c r="C172" i="11"/>
  <c r="F171" i="11"/>
  <c r="F170" i="11"/>
  <c r="F169" i="11"/>
  <c r="F168" i="11"/>
  <c r="F167" i="11"/>
  <c r="F166" i="11"/>
  <c r="F165" i="11"/>
  <c r="F164" i="11"/>
  <c r="F154" i="11"/>
  <c r="F155" i="11" s="1"/>
  <c r="F151" i="11"/>
  <c r="C151" i="11"/>
  <c r="F150" i="11"/>
  <c r="C150" i="11"/>
  <c r="F149" i="11"/>
  <c r="C149" i="11"/>
  <c r="F148" i="11"/>
  <c r="C148" i="11"/>
  <c r="F145" i="11"/>
  <c r="C145" i="11"/>
  <c r="F144" i="11"/>
  <c r="C144" i="11"/>
  <c r="F143" i="11"/>
  <c r="C143" i="11"/>
  <c r="F142" i="11"/>
  <c r="C142" i="11"/>
  <c r="F141" i="11"/>
  <c r="C141" i="11"/>
  <c r="F140" i="11"/>
  <c r="C140" i="11"/>
  <c r="F139" i="11"/>
  <c r="C139" i="11"/>
  <c r="F129" i="11"/>
  <c r="F130" i="11" s="1"/>
  <c r="F126" i="11"/>
  <c r="C126" i="11"/>
  <c r="F125" i="11"/>
  <c r="C125" i="11"/>
  <c r="F124" i="11"/>
  <c r="C124" i="11"/>
  <c r="F123" i="11"/>
  <c r="C123" i="11"/>
  <c r="F122" i="11"/>
  <c r="C122" i="11"/>
  <c r="F121" i="11"/>
  <c r="C121" i="11"/>
  <c r="F118" i="11"/>
  <c r="F117" i="11"/>
  <c r="F113" i="11"/>
  <c r="C113" i="11"/>
  <c r="F112" i="11"/>
  <c r="C112" i="11"/>
  <c r="F111" i="11"/>
  <c r="F110" i="11"/>
  <c r="F109" i="11"/>
  <c r="C109" i="11"/>
  <c r="F106" i="11"/>
  <c r="F105" i="11"/>
  <c r="F102" i="11"/>
  <c r="F101" i="11"/>
  <c r="F91" i="11"/>
  <c r="F92" i="11" s="1"/>
  <c r="F88" i="11"/>
  <c r="C88" i="11"/>
  <c r="F87" i="11"/>
  <c r="C87" i="11"/>
  <c r="F86" i="11"/>
  <c r="C86" i="11"/>
  <c r="F85" i="11"/>
  <c r="C85" i="11"/>
  <c r="F84" i="11"/>
  <c r="C84" i="11"/>
  <c r="F83" i="11"/>
  <c r="C83" i="11"/>
  <c r="F82" i="11"/>
  <c r="C82" i="11"/>
  <c r="F81" i="11"/>
  <c r="C81" i="11"/>
  <c r="F78" i="11"/>
  <c r="F77" i="11"/>
  <c r="F76" i="11"/>
  <c r="F72" i="11"/>
  <c r="C72" i="11"/>
  <c r="F71" i="11"/>
  <c r="C71" i="11"/>
  <c r="F70" i="11"/>
  <c r="F69" i="11"/>
  <c r="F68" i="11"/>
  <c r="C68" i="11"/>
  <c r="F65" i="11"/>
  <c r="F64" i="11"/>
  <c r="F61" i="11"/>
  <c r="F62" i="11" s="1"/>
  <c r="C61" i="11"/>
  <c r="F53" i="11"/>
  <c r="C53" i="11"/>
  <c r="F52" i="11"/>
  <c r="C52" i="11"/>
  <c r="F51" i="11"/>
  <c r="C51" i="11"/>
  <c r="F50" i="11"/>
  <c r="C50" i="11"/>
  <c r="F49" i="11"/>
  <c r="C49" i="11"/>
  <c r="F48" i="11"/>
  <c r="C48" i="11"/>
  <c r="F47" i="11"/>
  <c r="C47" i="11"/>
  <c r="F46" i="11"/>
  <c r="C46" i="11"/>
  <c r="F45" i="11"/>
  <c r="C45" i="11"/>
  <c r="F44" i="11"/>
  <c r="C44" i="11"/>
  <c r="F43" i="11"/>
  <c r="C43" i="11"/>
  <c r="F42" i="11"/>
  <c r="C42" i="11"/>
  <c r="F41" i="11"/>
  <c r="C41" i="11"/>
  <c r="F40" i="11"/>
  <c r="C40" i="11"/>
  <c r="F39" i="11"/>
  <c r="C39" i="11"/>
  <c r="F38" i="11"/>
  <c r="C38" i="11"/>
  <c r="F37" i="11"/>
  <c r="C37" i="11"/>
  <c r="F32" i="11"/>
  <c r="C32" i="11"/>
  <c r="F31" i="11"/>
  <c r="C31" i="11"/>
  <c r="F30" i="11"/>
  <c r="C30" i="11"/>
  <c r="F29" i="11"/>
  <c r="C29" i="11"/>
  <c r="F28" i="11"/>
  <c r="C28" i="11"/>
  <c r="F27" i="11"/>
  <c r="C27" i="11"/>
  <c r="F22" i="11"/>
  <c r="C22" i="11"/>
  <c r="F21" i="11"/>
  <c r="C21" i="11"/>
  <c r="F20" i="11"/>
  <c r="C20" i="11"/>
  <c r="F19" i="11"/>
  <c r="C19" i="11"/>
  <c r="F18" i="11"/>
  <c r="C18" i="11"/>
  <c r="F17" i="11"/>
  <c r="C17" i="11"/>
  <c r="F16" i="11"/>
  <c r="C16" i="11"/>
  <c r="F15" i="11"/>
  <c r="C15" i="11"/>
  <c r="F10" i="11"/>
  <c r="C10" i="11"/>
  <c r="F9" i="11"/>
  <c r="C9" i="11"/>
  <c r="F8" i="11"/>
  <c r="C8" i="11"/>
  <c r="F7" i="11"/>
  <c r="C7" i="11"/>
  <c r="F33" i="11" l="1"/>
  <c r="F127" i="11"/>
  <c r="F79" i="11"/>
  <c r="F152" i="11"/>
  <c r="F146" i="11"/>
  <c r="F114" i="11"/>
  <c r="F107" i="11"/>
  <c r="F103" i="11"/>
  <c r="F89" i="11"/>
  <c r="F73" i="11"/>
  <c r="F66" i="11"/>
  <c r="F196" i="11"/>
  <c r="F181" i="11"/>
  <c r="F119" i="11"/>
  <c r="F54" i="11"/>
  <c r="F23" i="11"/>
  <c r="F11" i="11"/>
  <c r="F159" i="11" l="1"/>
  <c r="E210" i="11" s="1"/>
  <c r="F157" i="11"/>
  <c r="F198" i="11"/>
  <c r="F200" i="11"/>
  <c r="E211" i="11" s="1"/>
  <c r="F132" i="11"/>
  <c r="F134" i="11" s="1"/>
  <c r="E209" i="11" s="1"/>
  <c r="F93" i="11"/>
  <c r="F95" i="11" s="1"/>
  <c r="E208" i="11" s="1"/>
  <c r="F56" i="11"/>
  <c r="E207" i="11" s="1"/>
  <c r="F212" i="11" l="1"/>
</calcChain>
</file>

<file path=xl/sharedStrings.xml><?xml version="1.0" encoding="utf-8"?>
<sst xmlns="http://schemas.openxmlformats.org/spreadsheetml/2006/main" count="393" uniqueCount="303">
  <si>
    <t>2.1.1</t>
  </si>
  <si>
    <t>1.1.1</t>
  </si>
  <si>
    <t>1.1.2</t>
  </si>
  <si>
    <t>1.1.3</t>
  </si>
  <si>
    <t>1.1.4</t>
  </si>
  <si>
    <t>3.1.1</t>
  </si>
  <si>
    <t>3.1.2</t>
  </si>
  <si>
    <t>Total Position 1.1 :</t>
  </si>
  <si>
    <t>2.1</t>
  </si>
  <si>
    <t>2.2</t>
  </si>
  <si>
    <t>2.3</t>
  </si>
  <si>
    <t>2.4</t>
  </si>
  <si>
    <t>2.5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</si>
  <si>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</si>
  <si>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</si>
  <si>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</si>
  <si>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</si>
  <si>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</si>
  <si>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</si>
  <si>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</si>
  <si>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</si>
  <si>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1.3.1</t>
  </si>
  <si>
    <t>1.3.2</t>
  </si>
  <si>
    <t>1.3.3</t>
  </si>
  <si>
    <t>1.3.4</t>
  </si>
  <si>
    <t>1.3.5</t>
  </si>
  <si>
    <t>1.3.6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</si>
  <si>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</si>
  <si>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</si>
  <si>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</si>
  <si>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</si>
  <si>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</si>
  <si>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</si>
  <si>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</si>
  <si>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</si>
  <si>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</si>
  <si>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</si>
  <si>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</si>
  <si>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</si>
  <si>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</si>
  <si>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</si>
  <si>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</si>
  <si>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</si>
  <si>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1.4.17</t>
  </si>
  <si>
    <t xml:space="preserve">Total Position 1.3 : </t>
  </si>
  <si>
    <t>2.2.1</t>
  </si>
  <si>
    <t>2.3.2</t>
  </si>
  <si>
    <t>2.4.1</t>
  </si>
  <si>
    <t>2.5.1</t>
  </si>
  <si>
    <t>3.2.1</t>
  </si>
  <si>
    <t>3.2.2</t>
  </si>
  <si>
    <t>3.3.1</t>
  </si>
  <si>
    <t>Total Position  : 1.2</t>
  </si>
  <si>
    <t>2.3.1</t>
  </si>
  <si>
    <t>2.3.3</t>
  </si>
  <si>
    <t>2.3.4</t>
  </si>
  <si>
    <t>2.3.5</t>
  </si>
  <si>
    <t>PESN8 Ø 315 mm</t>
  </si>
  <si>
    <t>2.5.2</t>
  </si>
  <si>
    <t>2.5.3</t>
  </si>
  <si>
    <t>2.5.4</t>
  </si>
  <si>
    <t>2.5.5</t>
  </si>
  <si>
    <t>2.5.6</t>
  </si>
  <si>
    <t>2.5.7</t>
  </si>
  <si>
    <t>2.5.8</t>
  </si>
  <si>
    <t>3.2</t>
  </si>
  <si>
    <t>3.3.2</t>
  </si>
  <si>
    <t>3.3.3</t>
  </si>
  <si>
    <t>3.3.4</t>
  </si>
  <si>
    <t>3.3.5</t>
  </si>
  <si>
    <t>3.4.1</t>
  </si>
  <si>
    <t>PESN8 Ø400</t>
  </si>
  <si>
    <t>3.5.1</t>
  </si>
  <si>
    <t>3.5.2</t>
  </si>
  <si>
    <t>3.5.3</t>
  </si>
  <si>
    <t>3.5.4</t>
  </si>
  <si>
    <t>3.5.5</t>
  </si>
  <si>
    <t>3.5.6</t>
  </si>
  <si>
    <t>3.6.1</t>
  </si>
  <si>
    <t>4.1.1</t>
  </si>
  <si>
    <t>4.1.2</t>
  </si>
  <si>
    <t>4.1.3</t>
  </si>
  <si>
    <t>4.1.4</t>
  </si>
  <si>
    <t>4.1.5</t>
  </si>
  <si>
    <t>4.1.6</t>
  </si>
  <si>
    <t>4.1.7</t>
  </si>
  <si>
    <t xml:space="preserve">Total Position 4.1 : </t>
  </si>
  <si>
    <t>4.2.1</t>
  </si>
  <si>
    <t>4.2.2</t>
  </si>
  <si>
    <t>4.2.3</t>
  </si>
  <si>
    <t>4.2.4</t>
  </si>
  <si>
    <t>4.3</t>
  </si>
  <si>
    <t>4.3.1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</si>
  <si>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</si>
  <si>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</si>
  <si>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</si>
  <si>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</si>
  <si>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</si>
  <si>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</si>
  <si>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</si>
  <si>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</si>
  <si>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</si>
  <si>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</si>
  <si>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</si>
  <si>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</si>
  <si>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5.1.15</t>
  </si>
  <si>
    <t>5.1.13</t>
  </si>
  <si>
    <t>5.1.14</t>
  </si>
  <si>
    <t>5.1.16</t>
  </si>
  <si>
    <t>5.1.17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</si>
  <si>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</si>
  <si>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</si>
  <si>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</si>
  <si>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</si>
  <si>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</si>
  <si>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</si>
  <si>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</si>
  <si>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</si>
  <si>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</si>
  <si>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</si>
  <si>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</si>
  <si>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</si>
  <si>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 xml:space="preserve">Total Position 1.4 : </t>
  </si>
  <si>
    <t>INÇIZIMET DHE PUNET PARAPRAKE NE TEREN</t>
  </si>
  <si>
    <t>Mobilizimi dhe rregullimi i punishtes për punë si dhe largimi i instalimeve ne punishte në rast se ka në ato hapësira.</t>
  </si>
  <si>
    <t>Vendosja e shenjave të përkohshme vertikale dhe shenjave për kontrollë të trafikut gjatë kryerjës së punimeve dhe sigurimi i komunikacionit gjatë punimeve në zgjerimet e rruges</t>
  </si>
  <si>
    <t>Shenimi i trasesë, si dhe percjellja e punimeve gjeodezike gjatë ekzekutimit</t>
  </si>
  <si>
    <t>Hartimi I projektit të gjendjes së ekzekutuar të rrugës ,objekteve strukturore , sinjalistikës , objekteve për largimin e ujërave  (në tri kopje dhe CD).</t>
  </si>
  <si>
    <t xml:space="preserve"> PASTRIMI I TERENIT </t>
  </si>
  <si>
    <t>Prerja dhe largimi i shkurreve dhe drunjeve me diameter deri 50 cm, ne njeren anë të rruges</t>
  </si>
  <si>
    <t>Largimi e asfaltit ekzistues deri ne tampon me ngarkim dhe  transport deri  në deponi në largësi min 10km</t>
  </si>
  <si>
    <t>Demontimi i rrethojave metalike, mureve prej betoni dhe prej bllokave dhe tullave me lartesi mesatare 1-2 m në njëren anë te trupit te rruges me largim jashte trupit te rruges</t>
  </si>
  <si>
    <t>Demontimi i shenjave të trafikut dhe reklamave, shfrytezimi i pjeserishem i tyre per informim te trafikut gjate kohes se punimeve</t>
  </si>
  <si>
    <t>Demolimi i të gjitha llojeve të strukturave nga betoni dhe trotuarave me gur skajor,me largim te materialit deri ne deponi min 10 km</t>
  </si>
  <si>
    <t>Zhvendosja e  shtyllave elektrike ne vendin ku e percakton autoriteti kompetent</t>
  </si>
  <si>
    <t>Zhvendosja e  shtyllave PTT ne vendin ku e percakton autoriteti kompetent</t>
  </si>
  <si>
    <t>Ngritja e pusetave ekzistuese deri ne nivelin e rruges me te gjitha elementet</t>
  </si>
  <si>
    <t xml:space="preserve">PUNËT TOKËSORE  </t>
  </si>
  <si>
    <t>Gërmimi i dheut i kategorisë  III-IV, duke perfshi edhe humusin, me ngarkim dhe bartje deri në deponi në largësi  min 10km.</t>
  </si>
  <si>
    <t>Gërmimi i dheut i kategorisë  III-IV, per kyqje dha stacione te autobuseve,duke perfshi edhe humusin, me ngarkim dhe bartje deri në deponi në largësi  min 10km.</t>
  </si>
  <si>
    <t>Formesimi dhe ngjeshja e nenbazes se trupit te rruges me ngjeshmeri 30 MN/m2</t>
  </si>
  <si>
    <t>Formesimi dhe ngjeshja e nenbazes per kyqje dhe stacione te autobuseve, me ngjeshmeri 30 MN/m2</t>
  </si>
  <si>
    <t>Furnizimi dhe punimi i bankinave per kyqje me material jokoherent, planifikim dhe ngjeshja  t=10cm</t>
  </si>
  <si>
    <t>Furnizimi dhe vendosja e humusit dhe mbjellja e barit te rrethrrotullimet dhe ndarja fizike sipas projektit.</t>
  </si>
  <si>
    <t>Furnizimi dhe vendosja e skajorëve 18/24 kualiteti i kërkuar sipas EN1340:2003, soliditeti në lakim, min klasa-2/T,  dhe kritereti tjera ngrirje shkrirje-krypëra, abrazion</t>
  </si>
  <si>
    <t>Furnizimi dhe vendosja e skajorëve 18/24 kualiteti i kërkuar sipas EN1340:2003, soliditeti në lakim, min klasa-2/T,  dhe kritereti tjera ngrirje shkrirje-krypëra, abrazion-per ishuj dhe stacione te autobuseve</t>
  </si>
  <si>
    <t>Furnizimi dhe vendosja e skajorëve 10/20 kualiteti i kërkuar sipas EN1340:2003, soliditeti në lakim, min klasa-2/T,  dhe kritereti tjera ngrirje shkrirje-krypëra, abrazion</t>
  </si>
  <si>
    <t>KANALIZIMI ATMOSFERK</t>
  </si>
  <si>
    <t>Punët përgaditore</t>
  </si>
  <si>
    <t>Fiksimi i pikave kontrolluese gjeodezike si dhe sigurimi fizik i reperëve të rrjetës shtetërore. Në çmim të kalkulohet trasimi gjeodezik i vijave ku do të kaloj rrjeti i kanalizimit atmosferik si dhe përcjellja e punimeve me instrument gjeodezik</t>
  </si>
  <si>
    <t>Punët Demoluese</t>
  </si>
  <si>
    <t xml:space="preserve">Demolimi i gypave të Kanalizimit   ngarkimi, transporti (maksimal 5 km prej punishtës) dhe shkarkimi i materialit të demoluar në deponinë legale ose në vendin te cilin e cakton Organi Mbikqyrës. </t>
  </si>
  <si>
    <t>Demolimi i pusetave prej betoni dhe materialeve tjera si dhe ngarkimi, transporti (maksimal 5 km prej punishtës) dhe shkarkimi i materialit të demoluar në deponinë legale ose në vendin te cilin e cakton Organi Mbikqyrës.</t>
  </si>
  <si>
    <t>Punët tokësore</t>
  </si>
  <si>
    <t>Gërmimi i kanalit për kolektorët kryesor dhe kolektorët e grilave në kat. III-IV të dheut, më makinë në gjërësi sipas normave dhe standardeve teknike (varësisht nga diametri i gypit) dhe thëllsi sipas profilit gjatësor.Ne kete poziocion perfshihet edhe largimi i ujrave me pompim,dhe transporti deri ne largesi 10 km.</t>
  </si>
  <si>
    <t>Sigurimi i kanalit  nga shembja e dheut. Sigurimi bëhet me pahi të parapara sipas normave për këtë lloj pune,sipas detalit në projekt, në të dy anët e kanalit. Sigurimi bëhet për thellësit dhe kategorinë e tokës që janë të parapara më masat e mbrojtjës në punë. Sasitë janë indikative dhe punëkryesi në bashkpunim më organin mbikqyrës vendos se ku do të aplikohen këto masa. Rrjedhimisht të dy mbajnë përgjegjësinë për këtë proces</t>
  </si>
  <si>
    <t>Planifikimi i fundit të kanalit  me dorë me saktesi ±1cm.</t>
  </si>
  <si>
    <t xml:space="preserve">Furnizimi, transporti dhe vendosja e rerës 0-16mm në fundin e kanalit anash dhe mbi gypa </t>
  </si>
  <si>
    <t>Mbulimi dhe planifikimi i kanalit me materail mbushes CBR 15 %   dhe ngjeshja në  shtresa 25cm deri në trupin e rruges.Mbulimi deri ne shtresen e nenbazes se trupit te rruges</t>
  </si>
  <si>
    <t>Punët montuese</t>
  </si>
  <si>
    <t>PESN8 Ø  600 mm</t>
  </si>
  <si>
    <t>PESN8 Ø  400 mm</t>
  </si>
  <si>
    <t>Punët e betonit dhe armaturës</t>
  </si>
  <si>
    <t>Furnizimi, transporti dhe vendosja e betonit për pllakën e poshtme për puseta me betonarme C- 20/25 d=20cm</t>
  </si>
  <si>
    <t>Furnizimi, transporti dhe vendosja e betonimit për kineta më përpunim sipas detalit.</t>
  </si>
  <si>
    <t>Furnizimi transporti dhe montimi i tubave (për puseta) prej betonit të armuar Ø1000/1000mm (elemente të parafabrikuara).</t>
  </si>
  <si>
    <t>Furnizimi transporti dhe  montim i konuseve për puseta prej betonit Ø1000/700/600mm (elemente të parafabrikuara).</t>
  </si>
  <si>
    <t>Furnizimi transporti dhe montimi i tubave prej betonit të armuar Ø500/1000mm për pusetat e ujëmbledhësve.(elemente të parafabrikuara).</t>
  </si>
  <si>
    <t>Punimi dhe montimi i shkallëve prej armaturës Ø20 në çdo 30cm dhe inkastrimi i tyre në beton me lyrje antikorrozive.</t>
  </si>
  <si>
    <t>Furnizimi, transporti, montimi dhe betonimi i kapakëve prej gize, më aftesi mbajtëse 40t. Në çmim të llogaritet edhe betonimi i kurorës prej betonarmesë C-20/25.</t>
  </si>
  <si>
    <t>Furnizimi, transporti dhe montimi i grilave të pusetave për ujëbledhësat njefisht (prej gize),  Në çmim të llogaritet betoni i kurores sipas detalit të dhëne prej beton armesë C-20/25.</t>
  </si>
  <si>
    <t>Punët tjera</t>
  </si>
  <si>
    <t>Testimi i rrjetës së  kanalizimit</t>
  </si>
  <si>
    <t>Kontrollimi dhe evidentimi i instalimeve nëntokësore, zgjedhja e problemeve eventuale që lidhen me planin operativ të ndërtimit si dhe përpilimi i planit detal operativ që lidhet më procesin e ndërtimit. Në çmim të llogaritet edhe kosto eventuale e detektimit me aparatura elektronike për instalime nëntokësore si dhe evidentimi i saktë i instalimeve që duhet të mirëmbahen gjatë kohës se ndërtimit (rrjeti elektrik, rrjeti i ujësjellësit, etj)</t>
  </si>
  <si>
    <t>Fiksimi i pikave kontrolluese gjeodezike si dhe sigurimi fizik i reperëve të rrjetës shtetërore. Në çmim të kalkulohet trasimi gjeodezik i vijave ku do të kaloj rrjeti i kanalizimit fekal si dhe përcjellja e punimeve me instrument gjeodezik</t>
  </si>
  <si>
    <t xml:space="preserve">Demolimi i gypave të ndryshëm  ngarkimi, transporti (maksimal 5 km prej punishtës) dhe shkarkimi i materialit të demoluar në deponinë legale ose në vendin te cilin e cakton Organi Mbikqyrës. </t>
  </si>
  <si>
    <t>Mbulimi dhe planifikimi i kanalit me material mbushes CBR 15 %   dhe ngjeshja në  shtresa 25cm deri në trupin e rruges.</t>
  </si>
  <si>
    <t>Furnizimi, transporti dhe montimi i tubave të brinjëzuar PE SN8  sipas stamdarteve.</t>
  </si>
  <si>
    <t>PESN8 Ø315</t>
  </si>
  <si>
    <t>SINJALIZIMI HORIZONTAL  (Termoplastikë me trashësi 3 mm)</t>
  </si>
  <si>
    <t>Furnizimi dhe  realizimi  i vijës ndarëse të shiritave të qarkullimit  (b= 15 cm) tipi A1 (3+3+3 m.), komplet gjatësia e kësaj vije.</t>
  </si>
  <si>
    <t>Furnizimi dhe  realizimi  i vijës ndarëse të shiritave të qarkullimit  (b= 15 cm) tipi A2 (5+10+5 m.), komplet gjatësia e kësaj vije.</t>
  </si>
  <si>
    <t>Furnizimi dhe  realizimi  i vijës ndarëse të shiritave të qarkullimit  (b= 15 cm) tipi B1 (5+5+5 m.), komplet gjatësia e kësaj vije.</t>
  </si>
  <si>
    <t>Furnizimi dhe  realizimi  i vijës së ndërprerë në udhëkryqe      (b= 15 cm) tipi A (1+1+1 m.), komplet gjatësia e kësaj vije.</t>
  </si>
  <si>
    <t>Furnizimi dhe  realizimi  i vijës plotë të shiritave të qarkullimit  (b= 15 cm), në vijen e kombinuar dhe të vetme (kufizimi i ishullit të mesëm dhe ndarja e shiritit të skajshëm)</t>
  </si>
  <si>
    <t>Furnizimi dhe  realizimi  shenjave tjera (fushat e drejtimit, vendkalimi I kembesoreve, vija e ndalimit etj.)</t>
  </si>
  <si>
    <t>Furnizimi dhe  realizimi  i shigjetave L = 5 m.</t>
  </si>
  <si>
    <t>SINJALIZIMI  VERTIKAL</t>
  </si>
  <si>
    <t>Furnizimi dhe vendosja (përfshirë të gjitha operacionet e vendosjes) së shenjave të rrezikut (forma trekëndësh) me dimensionim a=90 cm.</t>
  </si>
  <si>
    <t>Furnizimi dhe vendosja (përfshirë të gjitha operacionet e vendosjes) së shenjave të urdhëresa të prera (forma rrethore) me dimensionim Ø=90 cm.</t>
  </si>
  <si>
    <t>Furnizimi dhe vendosja (përfshirë të gjitha operacionet e vendosjes) së shenjave të lajmërimit dhe pajisjeve tjera (forma katerkëndëshe) me dimensionim sipas specifikacionit (90x90, 90x135, 190x65, 75x75, 180x60 cm.)</t>
  </si>
  <si>
    <t>Furnizimi dhe vendosja (përfshirë të gjitha operacionet e vendosjes) së shenjave të udhëkryqeve shkallët e lajmërimit me dimensionim sipas standardeve</t>
  </si>
  <si>
    <t>PAJISJET E KOMUNIKACIONIT</t>
  </si>
  <si>
    <t>Përvijuesit prannë rrugë me lartësi 0.75 m. mbi sipërfaqe dhe distancë prej  50 m.</t>
  </si>
  <si>
    <t xml:space="preserve">Punët përgatitore - përfundimtare duke përfshirë edhe organizimin e punës, bartjen e pajisjes dhe mekanizimit në teren. Në fund pastrimi i terenit nga mbeturinat e bëra gjatë punës. </t>
  </si>
  <si>
    <t>Mihja e kanalit me dimensione 0.80x1.20m në dheun e kategorisë së tretë për vendosjen e kanalizimit kablovik.</t>
  </si>
  <si>
    <t>Mihja e kanalit me dimensione 0.4x0.75m në dheun e kategorisë së tretë për vendosjen e kabllos furnizuese nga rrjeti publik deri te kuadrot shperndares</t>
  </si>
  <si>
    <t>Mihja e kanalit me dimensione 0.4x0.75m në dheun e kategorisë së tretë për vendosjen e kabllos furnizuese  nga  kuadrot shperndares deri tek shtyllat e ndriçimit publik.</t>
  </si>
  <si>
    <t>Porositja, transporti dhe shtrimi i zhavorit nga fundi i kanalit deri 10 cm mbi gypat e PE, 0.35 m³ ne nje meter gjatesi dhe dimensione te dhena ne figure</t>
  </si>
  <si>
    <t xml:space="preserve">Largimi i dheut të tepërt nga trotuari dhe bartja e tij deri në depon e qytetit. </t>
  </si>
  <si>
    <t>Porositja, transporti dhe montimi i shiritit për vërejtje nga PVC me gjeresi 60mm</t>
  </si>
  <si>
    <t>Punimi i bazamentit për përforcimin e shtyllës së ndriçimit publik nga betoni i tipit MB-20. Njëherit të vendosen bulonat adekuat për ankerimin e shtyllës sipas detalit.</t>
  </si>
  <si>
    <t>Furnizimi me material dhe betonimi i mureve me treshesi 15cm dhe bazamentit të pusetave me beton te grades C12/15 (MB15).</t>
  </si>
  <si>
    <t>Furnizimi me material dhe montimi i rrjetave te armatures Φ6mm per mure dhe  Φ8mm per pllaka.</t>
  </si>
  <si>
    <t>Furnizimi me material dhe betonimi i plakes me trashesi 20cm së pusetave me beton te grades C16/20 (MB20).</t>
  </si>
  <si>
    <t>Furnizimi me material dhe montimi i kapakeve rethor nga giza e derdhur me peshë 163kg dhe te shenuar ELEKTRIKË per shakta e kanalizimit kabllor me diameter 60cm.</t>
  </si>
  <si>
    <t>Furnizimi me material dhe montimi i pajisjeve ndihmese ne shahta si shkallet, armaturat per terheqje dhe kapaku i mbledhesit te ujit etj.</t>
  </si>
  <si>
    <t>PUNËT ELEKTRIKE</t>
  </si>
  <si>
    <t>Blerja bartja transporti si dhe lidhja e kabllove 3x2.5mm2, për lidhjen e llampave ndriquese të vendosura në shtylla.</t>
  </si>
  <si>
    <t>Blerja, bartja shtrirja dhe lidhja e kabllos PP00, 4x25mm2 (Al) nga shtylla ne shtylle si dhe lidhja ne kuadrin shperndares.</t>
  </si>
  <si>
    <t xml:space="preserve">Blerja, bartja shtrirja dhe lidhja e kabllos PP00, 4x50mm2 (Al) nga rrjeti distributiv 0,4 kV deri të kuadrot furnizuese </t>
  </si>
  <si>
    <t>Porositja, transporti dhe montimi i shiritit të tokëzuesit me seksion FeZn 25x4 mm, pergjate kanalit te kabllos se ndriqimit dhe lidhja ne  secilën shtyllë dhe sonda në fund të kanalit.</t>
  </si>
  <si>
    <t>Porositja, transporti dhe montimi i sondave tokezuese te cilat duhet te vendosen tek kuadrot shperndares dhe ne fund te secilit shirit tokezues.</t>
  </si>
  <si>
    <t>Shqyrtimet e nevojshme te kabllove dhe tokezimit si dhe leshimi ne pune.</t>
  </si>
  <si>
    <t>TOTAL PUNET NDERTIMORE</t>
  </si>
  <si>
    <t>KONSTRUKSIONI I RRUGES</t>
  </si>
  <si>
    <t>KANALIZIMI FEKAL</t>
  </si>
  <si>
    <t>Nr.</t>
  </si>
  <si>
    <t xml:space="preserve">POZICIONI </t>
  </si>
  <si>
    <t>Sasia</t>
  </si>
  <si>
    <t>PARAMASA DHE PARALLOGARIA-HARTIMI I PROJEKTIT KRYESOR  "ZGJERIMI I RRUGES NACIONALE N25.2(HYRJA NE GJILAN) "</t>
  </si>
  <si>
    <t xml:space="preserve">      ST.0+000.00-2+897.02 </t>
  </si>
  <si>
    <t>Çmimi njësi</t>
  </si>
  <si>
    <t>Vlera (€)</t>
  </si>
  <si>
    <t>Vërejtje: Pozicionet e paraqitura në paramasë dhe parallogari përfshijnë furnizimin me material, transportin, ngarkimin dhe shkarkimin, deponimin e përkohshëm, fuqinë punëtore, mekanizimin, veglat dhe pajisjet ndihmëse, matjet e nevojshme në terren, zbatimin e punimeve sipas projektit, detajeve projektuese, specifikimet teknike dhe standardet në fuqi, si dhe të gjitha testimet, provat, kontrollimet, pastrimin e vendpunishtes dhe aktivitetet tjera të nevojshme për realizimin e plotë dhe funksional të secilit pozicion. Çdo punë, material apo aktivitet ndihmës që është i nevojshëm për përfundimin korrekt të pozicionit, edhe nëse nuk është përmendur veçmas në përshkrimin e pozicionit, konsiderohet i përfshirë në çmimin njësi, përveç rasteve kur është paraparë si pozicion i veçantë në paramasë.</t>
  </si>
  <si>
    <t xml:space="preserve">Total Position 2.1 : </t>
  </si>
  <si>
    <t xml:space="preserve">Total Position 2.2 : </t>
  </si>
  <si>
    <t>2.2.2</t>
  </si>
  <si>
    <t xml:space="preserve">Total Position 2.3 : </t>
  </si>
  <si>
    <t>2.4.1.1</t>
  </si>
  <si>
    <t>2.4.1.2</t>
  </si>
  <si>
    <t>2.4.1.3</t>
  </si>
  <si>
    <t xml:space="preserve">Total Position 2.4 : </t>
  </si>
  <si>
    <t xml:space="preserve">Total Position 2.5 : </t>
  </si>
  <si>
    <t>2.6.1</t>
  </si>
  <si>
    <t xml:space="preserve">Total Position 2.6 : </t>
  </si>
  <si>
    <t xml:space="preserve">Total Position 3.1 : </t>
  </si>
  <si>
    <t xml:space="preserve">Total Position 3.2 : </t>
  </si>
  <si>
    <t xml:space="preserve">Total Position 3.3 : </t>
  </si>
  <si>
    <t>3.4.1.1</t>
  </si>
  <si>
    <t>3.4.1.2</t>
  </si>
  <si>
    <t xml:space="preserve">Total Position 3.4 : </t>
  </si>
  <si>
    <t xml:space="preserve">Total Position 3.5 : </t>
  </si>
  <si>
    <t xml:space="preserve">Total Position 3.6 : </t>
  </si>
  <si>
    <t xml:space="preserve">Total Position 4.2: </t>
  </si>
  <si>
    <t xml:space="preserve">SINJALIZIMI  </t>
  </si>
  <si>
    <t>Total Position 4.3:</t>
  </si>
  <si>
    <t xml:space="preserve">NDERTIMI I NDRIÇIMIT PUBLIK  DHE KANALIZIMIT KABLLOR </t>
  </si>
  <si>
    <t>PUNËT NDËRTIMORE</t>
  </si>
  <si>
    <t>Total Position 5.1:</t>
  </si>
  <si>
    <t>Total Position 5.2:</t>
  </si>
  <si>
    <t>Totali i Pozicioneve</t>
  </si>
  <si>
    <t>Përshkrimi i Pozicioneve</t>
  </si>
  <si>
    <t>PARALLOGARIA</t>
  </si>
  <si>
    <t>REKAPITULLIMI I PUNËVE</t>
  </si>
  <si>
    <t>TOTAL 1:</t>
  </si>
  <si>
    <t>PROJEKTI I RRUGËS</t>
  </si>
  <si>
    <t>TOTAL 2:</t>
  </si>
  <si>
    <t xml:space="preserve">Totali 2 :  </t>
  </si>
  <si>
    <t>TOTAL 3 :</t>
  </si>
  <si>
    <t>Totali 3 :</t>
  </si>
  <si>
    <t xml:space="preserve">TOTALI 4 : </t>
  </si>
  <si>
    <t>TOTAL 4 :</t>
  </si>
  <si>
    <t>1. KONSTRUKSIONI I TRASËS SË RRUGËS</t>
  </si>
  <si>
    <t>2. PUNËT E KANALIZIMIT ATMOSFERIK</t>
  </si>
  <si>
    <t>3. PUNËT E KANALIZIMIT FEKAL</t>
  </si>
  <si>
    <t>4. PUNËT E SINJALIZIMIT</t>
  </si>
  <si>
    <t>5. PUNËT E ELEKTRIKES</t>
  </si>
  <si>
    <t xml:space="preserve">Totali 5 : </t>
  </si>
  <si>
    <t>TOTAL 5 :</t>
  </si>
  <si>
    <t xml:space="preserve">Blerja, bartja dhe montimi i llampave per ndriçim publik te tipit LED 81 W me keto karakteristika:
Lumen në burim: 14500 lm
Lumen ne system: 12325 lm
Eficenca e trupit ndricues ne burim: 179 lm/W
Eficenca e trupit ndricues ne system: 152 lm/W
IP: 66                                                                                         IK: 09
Jetegjatesia: 100,000 Ore 
Mbeshtjellesi i trupit ndricues: Alumin i derdhur 
Temperatura e operimit te trupit ndricues: -40 C deri +50 C
Power factor (100%): 0.98
Power factor (50%): 0.92
Pesha neto  e trupit ndricues: 4.4 kg                          </t>
  </si>
  <si>
    <t>Furnizimi dhe montimi i shtylles metalike e galvanizuar h=10m,me nje hark(njëkraheshe), me lire l=1.3 m ne forme te harqeve me elementet percjellse si bulonat lidheset dadot etj. Karakteristika teknike: -Gjatësia 10m, a) Ø159x5.6mm b)Ø133x4.8mm c)Ø108x3.6mm d) Ø76.1x2.5mm -Pesha e shtylles m=165kg. -Dimensioni pllakes se shtylles 90x90x95cm per ankerim. -Ankerat Ø20mm. -Shtyllat duhet te ken a-test, nga prodhuesi</t>
  </si>
  <si>
    <t>Furnizimi dhe montimi i shtylles metalike e galvanizuar h=10m,me dy harqe (dykraheshe), me lire l=1.3 m ne forme te harqeve me elementet percjellse si bulonat lidheset dadot etj. Karakteristika teknike: -Gjatësia 10m, a) Ø159x5.6mm b)Ø133x4.8mm c)Ø108x3.6mm d) Ø76.1x2.5mm -Pesha e shtylles m=165kg. -Dimensioni pllakes se shtylles 90x90x95cm per ankerim. -Ankerat Ø20mm. -Shtyllat duhet te ken a-test, nga prodhuesi</t>
  </si>
  <si>
    <t>Furnizimi dhe montimi i shtylles metalike e galvanizuar h=10m,me katë harqe (katërkriheshe), me lire l=2.0 m ne forme te harqeve me elementet percjellse si bulonat lidheset dadot etj. Karakteristika teknike: -Gjatësia 10m, a) Ø159x5.6mm b)Ø133x4.8mm c)Ø108x3.6mm d) Ø76.1x2.5mm -Pesha e shtylles m=165kg. -Dimensioni pllakes se shtylles 90x90x95cm per ankerim. -Ankerat Ø20mm. -Shtyllat duhet te ken a-test, nga prodhuesi</t>
  </si>
  <si>
    <t xml:space="preserve"> Furnizimi dhe montimi i tabeles se ndricimit te jashtem KSHE, me dimensione 800x600x20mm, IP65, propozohet CDCP,ABB, apo te ngjashme. Tabela duhet te jete metalike e galvanizuar, siq eshte pershkuar ne pershkrim teknike. Elementet përbërse janë: 1.Nderperës magneto termik AS-80/R63A, 3p, Icc=10kA. 2. Njehsor matës i energjisë 3f, 63A, per matje dirkete MAKEL. 3. Siguresa automatike 3p, C, 16A , Icc=6kA=4set. 4. Konkator 3p, 230V, 20A modulare =3cope. 5. Nderperes (0,1,2), 2p, 16A=3cope. 6. Fotoqeli 200lux=1pcs. 7. Siguresa automatike 6A,1p, C, Icc=6kA. 8. Materiali i imet lidhes. 9.Bazamenti i Ormanit me beton te armuar</t>
  </si>
  <si>
    <t>Blerja, bartja shtrirja dhe lidhja e kabllos PP00, 4x25mm2 (Al) nga shtylla ne shtylle tek rrethi i  madhe.</t>
  </si>
  <si>
    <t>Furnizimi dhe montimi, i grupit të siguresave nga poliesteri(aralgjite) per furnizimin e trupit ndricues 100W, LED: Karakteristikat teknike: 1.Tensioni nominal 450V. 2.Rryma nomina e sigureses 16A. 3.Numri i siguresës 2. 4.Tipi i kabllos kyqese 16/Al. 5. Temperatura e punes -50° deri 130°</t>
  </si>
  <si>
    <t>5.2.13</t>
  </si>
  <si>
    <t>cope</t>
  </si>
  <si>
    <r>
      <t xml:space="preserve">Vendosja e dy gypave te brinjezuar  nga PE </t>
    </r>
    <r>
      <rPr>
        <sz val="20"/>
        <rFont val="Century Gothic"/>
        <family val="2"/>
      </rPr>
      <t>Fi 200mm ne ne kanal i cili e deperton rrugen  sipas detalit te dhene per ndertimin e kanalizimit kabllor.</t>
    </r>
  </si>
  <si>
    <r>
      <t xml:space="preserve">Vendosja e nje gypi te brinjezuar nga PE </t>
    </r>
    <r>
      <rPr>
        <sz val="20"/>
        <rFont val="Century Gothic"/>
        <family val="2"/>
      </rPr>
      <t>Fi 100mm ne ne kanal,  sipas detalit te dhene per ndriqim publik.</t>
    </r>
  </si>
  <si>
    <r>
      <t xml:space="preserve">Vendosja e  dy gypave te brinjezuar  nga PE </t>
    </r>
    <r>
      <rPr>
        <sz val="20"/>
        <rFont val="Century Gothic"/>
        <family val="2"/>
      </rPr>
      <t>Fi 125mm ne kanal,  sipas detalit te dhene per ndertimin e kanalizimit kabllor.</t>
    </r>
  </si>
  <si>
    <r>
      <t xml:space="preserve">Vendosja e  kater gypave te brinjezuar  nga PE </t>
    </r>
    <r>
      <rPr>
        <sz val="20"/>
        <rFont val="Century Gothic"/>
        <family val="2"/>
      </rPr>
      <t>Fi 200mm ne kanal,  sipas detalit te dhene per ndertimin e kanalizimit kabllor.</t>
    </r>
  </si>
  <si>
    <t>Njësia</t>
  </si>
  <si>
    <t>komplet</t>
  </si>
  <si>
    <t>m'</t>
  </si>
  <si>
    <t>Copë</t>
  </si>
  <si>
    <t>Punimi  lëshesave gypore dhe vazhdimi I tyre te zgjerimi i rruges nga betoni i armuar , (të mbështjella me beton ) me koka hyrëse dalëse nga betoni C30/37,  duke përfshirë edhe armirimin e trupit dhe kokave hyrese dhe dalese me armature B 500. Punimi i lëshesave gypore të bëhet sipas detajeve dhe specifikimeve në projekt.</t>
  </si>
  <si>
    <t>`</t>
  </si>
  <si>
    <t>Furnizimi dhe vendosja e kubëzave të betonit me trashesi t=8cm kualiteti i kërkuar sipas EN1340:2003, soliditeti në lakim, min klasa-2/T,  dhe kritereti tjera ngrirje shkrirje-krypëra, abrazion. Ne kete pozicion te perfshihet rera me trashesi 3-5 cm si dhe gjeotekstili me dendesi 150-200 g/m2.Forma e tyre perzgjedhet nga investitori.</t>
  </si>
  <si>
    <t>Furnizmimi dhe punimi i tamponit (80MN/m²) prej gurit të thyer gëlqeror   0-63mm me trashësi t=25cm pas ngjeshjes-per kyqje dhe stacione te autobuseve</t>
  </si>
  <si>
    <t xml:space="preserve">Furnizimi dhe punimi i mbushjes dhe stabilizimi me material guror jokoherent të sjellur nga huaza në largësi 10km me bartje, shtrirje në shtresa dhe ngjeshje me CBR&gt;15%,me trashësi t=40cm pas ngjeshjes, Msh=60 MN/m2 </t>
  </si>
  <si>
    <t>Furznizimi dhe punimi i mbushjes dhe stabilizimi me material guror jokoherent të sjellur nga huaza në largësi 10km me bartje, shtrirje në shtresa dhe ngjeshje me CBR&gt;15%,me trashësi t=40cm pas ngjeshjes, Msh=60 MN/m2 -per kyqje dhe stacione te autobuseve</t>
  </si>
  <si>
    <t>Furnizimi dhe punimi i tamponit (80MN/m²) prej gurit të thyer gëlqeror   0-63mm me trashësi t=25cm pas ngjeshjes.</t>
  </si>
  <si>
    <t>Furnizimi dhe punimi i tamponit (100MN/m²) prej gurit të thyer gëlqeror     0-31.5mm me trashësi  t=15cm pas ngjeshjes, ne kete shtrese eshte llogaritur edhe sasia per rregullimin e gjeometrise ne kthesa dhe ne drejtim.</t>
  </si>
  <si>
    <t>Furnizimi dhe punimi i tamponit (100MN/m²) prej gurit të thyer gëlqeror     0-31.5mm me trashësi  t=15cm pas ngjeshjes, per kyqje dhe stacione te autobuseve</t>
  </si>
  <si>
    <r>
      <t xml:space="preserve">Furnizimi, transporti dhe punimi i shtresës bazë asfaltike me bituagregat </t>
    </r>
    <r>
      <rPr>
        <b/>
        <sz val="18"/>
        <rFont val="Century Gothic"/>
        <family val="2"/>
      </rPr>
      <t xml:space="preserve">BA 0/32 mm </t>
    </r>
    <r>
      <rPr>
        <sz val="18"/>
        <rFont val="Century Gothic"/>
        <family val="2"/>
      </rPr>
      <t>me bitum</t>
    </r>
    <r>
      <rPr>
        <b/>
        <sz val="18"/>
        <rFont val="Century Gothic"/>
        <family val="2"/>
      </rPr>
      <t xml:space="preserve"> BIT 50/70</t>
    </r>
    <r>
      <rPr>
        <sz val="18"/>
        <rFont val="Century Gothic"/>
        <family val="2"/>
      </rPr>
      <t xml:space="preserve">, me trashësi </t>
    </r>
    <r>
      <rPr>
        <b/>
        <sz val="18"/>
        <rFont val="Century Gothic"/>
        <family val="2"/>
      </rPr>
      <t>t = 9 cm</t>
    </r>
    <r>
      <rPr>
        <sz val="18"/>
        <rFont val="Century Gothic"/>
        <family val="2"/>
      </rPr>
      <t xml:space="preserve"> pas ngjeshjes, mbi shtresën granulare prej gurit të thyer 0/31.5 mm. Në këtë pozicion përfshihet pastrimi dhe përgatitja e sipërfaqes, si dhe para aplikimit të kësaj shtrese të bëhet spërkatja me emulsion bituminoz “prime coat” në sasi rreth 0.80 kg/m² sipas specifikimeve teknike, shtrimi me makineri adekuate, nivelimi dhe ngjeshja sipas kërkesave teknike të projektit</t>
    </r>
  </si>
  <si>
    <r>
      <t xml:space="preserve">Furnizimi, transporti dhe punimi i shtresës bazë asfaltike me bituagregat </t>
    </r>
    <r>
      <rPr>
        <b/>
        <sz val="18"/>
        <rFont val="Century Gothic"/>
        <family val="2"/>
      </rPr>
      <t xml:space="preserve">BA 0/32 mm </t>
    </r>
    <r>
      <rPr>
        <sz val="18"/>
        <rFont val="Century Gothic"/>
        <family val="2"/>
      </rPr>
      <t>me bitum</t>
    </r>
    <r>
      <rPr>
        <b/>
        <sz val="18"/>
        <rFont val="Century Gothic"/>
        <family val="2"/>
      </rPr>
      <t xml:space="preserve"> BIT 50/70</t>
    </r>
    <r>
      <rPr>
        <sz val="18"/>
        <rFont val="Century Gothic"/>
        <family val="2"/>
      </rPr>
      <t xml:space="preserve">, me trashësi </t>
    </r>
    <r>
      <rPr>
        <b/>
        <sz val="18"/>
        <rFont val="Century Gothic"/>
        <family val="2"/>
      </rPr>
      <t>t = 9 cm</t>
    </r>
    <r>
      <rPr>
        <sz val="18"/>
        <rFont val="Century Gothic"/>
        <family val="2"/>
      </rPr>
      <t xml:space="preserve"> pas ngjeshjes, mbi shtresën granulare prej gurit të thyer 0/31.5 mm. Në këtë pozicion përfshihet pastrimi dhe përgatitja e sipërfaqes, si dhe para aplikimit të kësaj shtrese të bëhet spërkatja me emulsion bituminoz “prime coat” në sasi rreth 0.80 kg/m² sipas specifikimeve teknike, shtrimi me makineri adekuate, nivelimi dhe ngjeshja sipas kërkesave teknike të projektit,per kyqje dhe stacione te autobuseve</t>
    </r>
  </si>
  <si>
    <r>
      <t xml:space="preserve">Furnizimi, transporti dhe punimi i shtresës lidhëse asfaltike “binder” me asfaltbeton </t>
    </r>
    <r>
      <rPr>
        <b/>
        <sz val="18"/>
        <rFont val="Century Gothic"/>
        <family val="2"/>
      </rPr>
      <t>AB 0/16</t>
    </r>
    <r>
      <rPr>
        <sz val="18"/>
        <rFont val="Century Gothic"/>
        <family val="2"/>
      </rPr>
      <t xml:space="preserve"> mm me bitum </t>
    </r>
    <r>
      <rPr>
        <b/>
        <sz val="18"/>
        <rFont val="Century Gothic"/>
        <family val="2"/>
      </rPr>
      <t>BIT 50/70</t>
    </r>
    <r>
      <rPr>
        <sz val="18"/>
        <rFont val="Century Gothic"/>
        <family val="2"/>
      </rPr>
      <t xml:space="preserve">, me trashësi </t>
    </r>
    <r>
      <rPr>
        <b/>
        <sz val="18"/>
        <rFont val="Century Gothic"/>
        <family val="2"/>
      </rPr>
      <t>t = 7 cm</t>
    </r>
    <r>
      <rPr>
        <sz val="18"/>
        <rFont val="Century Gothic"/>
        <family val="2"/>
      </rPr>
      <t xml:space="preserve"> pas ngjeshjes, mbi shtresën paraprake BA 0/32 mm. Në këtë pozicion përfshihet pastrimi dhe përgatitja e sipërfaqes, si dhe para aplikimit të kësaj shtrese të bëhet spërkatja me emulsion bituminoz lidhës “tack coat” në sasi rreth 0.40 kg/m² sipas specifikimeve teknike, shtrimi me makineri adekuate, nivelimi dhe ngjeshja sipas kërkesave teknike të projektit</t>
    </r>
  </si>
  <si>
    <r>
      <t xml:space="preserve">Furnizimi, transporti dhe punimi i shtresës lidhëse asfaltike “binder” me asfaltbeton </t>
    </r>
    <r>
      <rPr>
        <b/>
        <sz val="18"/>
        <rFont val="Century Gothic"/>
        <family val="2"/>
      </rPr>
      <t xml:space="preserve">AB 0/16 mm </t>
    </r>
    <r>
      <rPr>
        <sz val="18"/>
        <rFont val="Century Gothic"/>
        <family val="2"/>
      </rPr>
      <t>me bitum</t>
    </r>
    <r>
      <rPr>
        <b/>
        <sz val="18"/>
        <rFont val="Century Gothic"/>
        <family val="2"/>
      </rPr>
      <t xml:space="preserve"> BIT 50/70</t>
    </r>
    <r>
      <rPr>
        <sz val="18"/>
        <rFont val="Century Gothic"/>
        <family val="2"/>
      </rPr>
      <t xml:space="preserve">, me trashësi </t>
    </r>
    <r>
      <rPr>
        <b/>
        <sz val="18"/>
        <rFont val="Century Gothic"/>
        <family val="2"/>
      </rPr>
      <t>t = 7 cm</t>
    </r>
    <r>
      <rPr>
        <sz val="18"/>
        <rFont val="Century Gothic"/>
        <family val="2"/>
      </rPr>
      <t xml:space="preserve"> pas ngjeshjes, mbi shtresën paraprake BA 0/32 mm. Në këtë pozicion përfshihet pastrimi dhe përgatitja e sipërfaqes, si dhe para aplikimit të kësaj shtrese të bëhet spërkatja me emulsion bituminoz lidhës “tack coat” në sasi rreth 0.40 kg/m² sipas specifikimeve teknike, shtrimi me makineri adekuate, nivelimi dhe ngjeshja sipas kërkesave teknike të projektit,per kyqje dhe stacione te autobuseve</t>
    </r>
  </si>
  <si>
    <r>
      <t xml:space="preserve">Furnizimi, transporti dhe punimi i shtresës finale të asfaltit </t>
    </r>
    <r>
      <rPr>
        <b/>
        <sz val="18"/>
        <rFont val="Century Gothic"/>
        <family val="2"/>
      </rPr>
      <t>AB 0-11mm</t>
    </r>
    <r>
      <rPr>
        <sz val="18"/>
        <rFont val="Century Gothic"/>
        <family val="2"/>
      </rPr>
      <t xml:space="preserve">, me trashësi </t>
    </r>
    <r>
      <rPr>
        <b/>
        <sz val="18"/>
        <rFont val="Century Gothic"/>
        <family val="2"/>
      </rPr>
      <t>t = 4 cm</t>
    </r>
    <r>
      <rPr>
        <sz val="18"/>
        <rFont val="Century Gothic"/>
        <family val="2"/>
      </rPr>
      <t xml:space="preserve"> pas ngjeshjes, mbi shtresën paraprake AB 0/16 mm. Para aplikimit të kësaj shtrese të bëhet pastrimi i sipërfaqes dhe spërkatja me emulsion bituminoz lidhës “tack coat”, në sasi rreth 0.40 kg/m² ose sipas specifikimeve teknike, shtrimi me makineri adekuate, nivelimi, ngjeshja dhe përfundimi i sipërfaqes sipas kërkesave teknike të projektit.</t>
    </r>
  </si>
  <si>
    <t>Furnizimi, transporti dhe montimi i tubave të brinjëzuar PE SN8 për kolektorët kryesor  dhe sekondar</t>
  </si>
  <si>
    <t>Vrejtje:  Ju lutem që të bëni  verifikimin e  formulave të llogaritjes. Për çdo gabim eventual që rrjedh nga mosverifikimi i tyre, përgjegjësia mbetet tek Operatori Ekonomik.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</si>
</sst>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[$€-2]\ * #,##0.00_);_([$€-2]\ * \(#,##0.00\);_([$€-2]\ * &quot;-&quot;??_);_(@_)"/>
    <numFmt numFmtId="166" formatCode="_-[$€-C07]\ * #,##0.00_-;\-[$€-C07]\ * #,##0.00_-;_-[$€-C07]\ * &quot;-&quot;??_-;_-@_-"/>
    <numFmt numFmtId="167" formatCode="_(\$* #,##0.00_);_(\$* \(#,##0.00\);_(\$* \-??_);_(@_)"/>
    <numFmt numFmtId="168" formatCode="_(* #,##0.00_);_(* \(#,##0.00\);_(* \-??_);_(@_)"/>
    <numFmt numFmtId="169" formatCode="_-[$€-2]\ * #,##0.00_-;\-[$€-2]\ * #,##0.00_-;_-[$€-2]\ * &quot;-&quot;??_-;_-@_-"/>
    <numFmt numFmtId="170" formatCode="_-* #,##0_-;\-* #,##0_-;_-* &quot;-&quot;_-;_-@_-"/>
    <numFmt numFmtId="171" formatCode="_-* #,##0.00_-;\-* #,##0.00_-;_-* &quot;-&quot;??_-;_-@_-"/>
    <numFmt numFmtId="172" formatCode="_-&quot;€&quot;* #,##0.00_-;\-&quot;€&quot;* #,##0.00_-;_-&quot;€&quot;* &quot;-&quot;??_-;_-@_-"/>
    <numFmt numFmtId="173" formatCode="_-* #,##0.00\ _l_e_i_-;\-* #,##0.00\ _l_e_i_-;_-* &quot;-&quot;??\ _l_e_i_-;_-@_-"/>
    <numFmt numFmtId="174" formatCode="#,##0.0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entury Gothic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sz val="10"/>
      <color indexed="62"/>
      <name val="Arial"/>
      <family val="2"/>
    </font>
    <font>
      <sz val="11"/>
      <color indexed="60"/>
      <name val="Calibri"/>
      <family val="2"/>
    </font>
    <font>
      <b/>
      <sz val="10"/>
      <color indexed="63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sz val="10"/>
      <name val="Arial"/>
      <family val="2"/>
      <charset val="204"/>
    </font>
    <font>
      <sz val="14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b/>
      <sz val="14"/>
      <name val="Century Gothic"/>
      <family val="2"/>
    </font>
    <font>
      <sz val="10"/>
      <color theme="3"/>
      <name val="Century Gothic"/>
      <family val="2"/>
    </font>
    <font>
      <b/>
      <sz val="16"/>
      <name val="Century Gothic"/>
      <family val="2"/>
    </font>
    <font>
      <b/>
      <sz val="18"/>
      <name val="Century Gothic"/>
      <family val="2"/>
    </font>
    <font>
      <b/>
      <sz val="20"/>
      <name val="Century Gothic"/>
      <family val="2"/>
    </font>
    <font>
      <b/>
      <sz val="9"/>
      <name val="Century Gothic"/>
      <family val="2"/>
    </font>
    <font>
      <b/>
      <sz val="11"/>
      <name val="Century Gothic"/>
      <family val="2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8"/>
      <name val="Century Gothic"/>
      <family val="2"/>
    </font>
    <font>
      <sz val="18"/>
      <color theme="3"/>
      <name val="Century Gothic"/>
      <family val="2"/>
    </font>
    <font>
      <b/>
      <sz val="16"/>
      <color indexed="8"/>
      <name val="Century Gothic"/>
      <family val="2"/>
    </font>
    <font>
      <sz val="16"/>
      <name val="Century Gothic"/>
      <family val="2"/>
    </font>
    <font>
      <sz val="16"/>
      <color theme="3"/>
      <name val="Century Gothic"/>
      <family val="2"/>
    </font>
    <font>
      <b/>
      <sz val="16"/>
      <color indexed="10"/>
      <name val="Century Gothic"/>
      <family val="2"/>
    </font>
    <font>
      <sz val="16"/>
      <color indexed="10"/>
      <name val="Century Gothic"/>
      <family val="2"/>
    </font>
    <font>
      <sz val="10"/>
      <color rgb="FF000000"/>
      <name val="Times New Roman"/>
      <family val="1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20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ouble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ouble">
        <color theme="0" tint="-0.499984740745262"/>
      </right>
      <top/>
      <bottom style="dashed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theme="0" tint="-0.499984740745262"/>
      </left>
      <right style="double">
        <color theme="0" tint="-0.499984740745262"/>
      </right>
      <top style="dashed">
        <color theme="0" tint="-0.499984740745262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ashed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dashed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theme="0" tint="-0.499984740745262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51">
    <xf numFmtId="0" fontId="0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5" fillId="0" borderId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 applyAlignment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2" borderId="0" applyNumberFormat="0" applyBorder="0" applyAlignment="0" applyProtection="0"/>
    <xf numFmtId="0" fontId="13" fillId="4" borderId="3" applyNumberFormat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10" borderId="3" applyNumberFormat="0" applyAlignment="0" applyProtection="0"/>
    <xf numFmtId="0" fontId="17" fillId="24" borderId="0" applyNumberFormat="0" applyBorder="0" applyAlignment="0" applyProtection="0"/>
    <xf numFmtId="0" fontId="10" fillId="25" borderId="10" applyNumberFormat="0" applyFont="0" applyAlignment="0" applyProtection="0"/>
    <xf numFmtId="0" fontId="18" fillId="4" borderId="2" applyNumberFormat="0" applyAlignment="0" applyProtection="0"/>
    <xf numFmtId="0" fontId="19" fillId="6" borderId="0" applyNumberFormat="0" applyBorder="0" applyAlignment="0" applyProtection="0"/>
    <xf numFmtId="0" fontId="27" fillId="0" borderId="0">
      <alignment wrapText="1"/>
    </xf>
    <xf numFmtId="0" fontId="21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26" fillId="23" borderId="4" applyNumberFormat="0" applyAlignment="0" applyProtection="0"/>
    <xf numFmtId="0" fontId="28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40" fillId="0" borderId="0"/>
    <xf numFmtId="0" fontId="40" fillId="0" borderId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0" fontId="40" fillId="0" borderId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1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4" fillId="0" borderId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41" fillId="0" borderId="0"/>
    <xf numFmtId="0" fontId="40" fillId="0" borderId="0"/>
    <xf numFmtId="0" fontId="4" fillId="0" borderId="0"/>
    <xf numFmtId="0" fontId="4" fillId="0" borderId="0"/>
    <xf numFmtId="171" fontId="40" fillId="0" borderId="0" applyFont="0" applyFill="0" applyBorder="0" applyAlignment="0" applyProtection="0"/>
    <xf numFmtId="0" fontId="3" fillId="0" borderId="0"/>
    <xf numFmtId="0" fontId="41" fillId="0" borderId="0"/>
    <xf numFmtId="43" fontId="41" fillId="0" borderId="0" applyFont="0" applyFill="0" applyBorder="0" applyAlignment="0" applyProtection="0"/>
    <xf numFmtId="0" fontId="42" fillId="0" borderId="0"/>
    <xf numFmtId="9" fontId="43" fillId="0" borderId="0" applyFont="0" applyFill="0" applyBorder="0" applyAlignment="0" applyProtection="0"/>
    <xf numFmtId="173" fontId="43" fillId="0" borderId="0" applyFont="0" applyFill="0" applyBorder="0" applyAlignment="0" applyProtection="0"/>
    <xf numFmtId="164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6" fillId="23" borderId="23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168" fontId="5" fillId="0" borderId="0" applyFill="0" applyBorder="0" applyAlignment="0" applyProtection="0"/>
    <xf numFmtId="0" fontId="51" fillId="0" borderId="0"/>
  </cellStyleXfs>
  <cellXfs count="290">
    <xf numFmtId="0" fontId="0" fillId="0" borderId="0" xfId="0"/>
    <xf numFmtId="0" fontId="30" fillId="0" borderId="0" xfId="0" applyFont="1"/>
    <xf numFmtId="166" fontId="7" fillId="0" borderId="0" xfId="0" applyNumberFormat="1" applyFont="1" applyAlignment="1">
      <alignment horizontal="left" vertical="center"/>
    </xf>
    <xf numFmtId="166" fontId="7" fillId="0" borderId="0" xfId="1" applyNumberFormat="1" applyFont="1" applyAlignment="1">
      <alignment horizontal="left" vertical="center"/>
    </xf>
    <xf numFmtId="166" fontId="31" fillId="0" borderId="0" xfId="2" applyNumberFormat="1" applyFont="1" applyFill="1" applyAlignment="1">
      <alignment horizontal="left" vertical="center"/>
    </xf>
    <xf numFmtId="0" fontId="29" fillId="0" borderId="0" xfId="0" applyFont="1"/>
    <xf numFmtId="166" fontId="7" fillId="0" borderId="0" xfId="1" applyNumberFormat="1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10" fontId="29" fillId="0" borderId="0" xfId="0" applyNumberFormat="1" applyFont="1"/>
    <xf numFmtId="169" fontId="45" fillId="0" borderId="0" xfId="0" applyNumberFormat="1" applyFont="1"/>
    <xf numFmtId="0" fontId="47" fillId="0" borderId="0" xfId="0" applyFont="1"/>
    <xf numFmtId="169" fontId="48" fillId="0" borderId="0" xfId="0" applyNumberFormat="1" applyFont="1"/>
    <xf numFmtId="0" fontId="34" fillId="0" borderId="0" xfId="0" applyFont="1" applyAlignment="1">
      <alignment horizontal="center" vertical="center"/>
    </xf>
    <xf numFmtId="166" fontId="47" fillId="0" borderId="0" xfId="0" applyNumberFormat="1" applyFont="1" applyAlignment="1">
      <alignment horizontal="left" vertical="center"/>
    </xf>
    <xf numFmtId="166" fontId="47" fillId="0" borderId="0" xfId="1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vertical="top" wrapText="1"/>
    </xf>
    <xf numFmtId="166" fontId="34" fillId="0" borderId="0" xfId="0" applyNumberFormat="1" applyFont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50" fillId="0" borderId="0" xfId="0" applyFont="1"/>
    <xf numFmtId="166" fontId="50" fillId="0" borderId="0" xfId="0" applyNumberFormat="1" applyFont="1" applyAlignment="1">
      <alignment horizontal="left" vertical="center"/>
    </xf>
    <xf numFmtId="166" fontId="50" fillId="0" borderId="0" xfId="1" applyNumberFormat="1" applyFont="1" applyAlignment="1">
      <alignment horizontal="center" vertical="center"/>
    </xf>
    <xf numFmtId="166" fontId="47" fillId="0" borderId="0" xfId="2" applyNumberFormat="1" applyFont="1" applyAlignment="1">
      <alignment horizontal="left" vertical="center"/>
    </xf>
    <xf numFmtId="2" fontId="47" fillId="0" borderId="0" xfId="0" applyNumberFormat="1" applyFont="1" applyAlignment="1">
      <alignment horizontal="center" vertical="center"/>
    </xf>
    <xf numFmtId="166" fontId="34" fillId="0" borderId="0" xfId="0" applyNumberFormat="1" applyFont="1" applyAlignment="1">
      <alignment horizontal="right" vertical="center"/>
    </xf>
    <xf numFmtId="166" fontId="47" fillId="0" borderId="0" xfId="0" applyNumberFormat="1" applyFont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7" fillId="0" borderId="0" xfId="0" applyFont="1" applyAlignment="1">
      <alignment vertical="top" wrapText="1"/>
    </xf>
    <xf numFmtId="169" fontId="46" fillId="0" borderId="0" xfId="0" applyNumberFormat="1" applyFont="1" applyAlignment="1">
      <alignment horizontal="right" vertical="center" wrapText="1"/>
    </xf>
    <xf numFmtId="0" fontId="46" fillId="0" borderId="0" xfId="0" applyFont="1" applyAlignment="1">
      <alignment horizontal="right" vertical="center" wrapText="1"/>
    </xf>
    <xf numFmtId="166" fontId="34" fillId="0" borderId="0" xfId="0" applyNumberFormat="1" applyFont="1" applyAlignment="1">
      <alignment horizontal="center" vertical="center" wrapText="1"/>
    </xf>
    <xf numFmtId="166" fontId="47" fillId="0" borderId="22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34" fillId="0" borderId="12" xfId="2" applyNumberFormat="1" applyFont="1" applyFill="1" applyBorder="1" applyAlignment="1">
      <alignment horizontal="center" vertical="center" wrapText="1"/>
    </xf>
    <xf numFmtId="0" fontId="47" fillId="0" borderId="21" xfId="0" applyFont="1" applyBorder="1" applyAlignment="1">
      <alignment horizontal="center" vertical="center"/>
    </xf>
    <xf numFmtId="166" fontId="44" fillId="0" borderId="13" xfId="0" applyNumberFormat="1" applyFont="1" applyBorder="1" applyAlignment="1">
      <alignment horizontal="center" vertical="center" wrapText="1"/>
    </xf>
    <xf numFmtId="166" fontId="44" fillId="0" borderId="25" xfId="0" applyNumberFormat="1" applyFont="1" applyBorder="1" applyAlignment="1">
      <alignment horizontal="center" vertical="center" wrapText="1"/>
    </xf>
    <xf numFmtId="166" fontId="44" fillId="0" borderId="24" xfId="0" applyNumberFormat="1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right" vertical="center"/>
    </xf>
    <xf numFmtId="166" fontId="44" fillId="0" borderId="0" xfId="0" applyNumberFormat="1" applyFont="1" applyAlignment="1">
      <alignment horizontal="left" vertical="center"/>
    </xf>
    <xf numFmtId="166" fontId="47" fillId="0" borderId="0" xfId="1" applyNumberFormat="1" applyFont="1" applyAlignment="1" applyProtection="1">
      <alignment horizontal="left" vertical="center"/>
    </xf>
    <xf numFmtId="166" fontId="35" fillId="26" borderId="17" xfId="3" applyNumberFormat="1" applyFont="1" applyFill="1" applyBorder="1" applyAlignment="1">
      <alignment horizontal="center" vertical="center" wrapText="1"/>
    </xf>
    <xf numFmtId="166" fontId="35" fillId="28" borderId="16" xfId="0" applyNumberFormat="1" applyFont="1" applyFill="1" applyBorder="1" applyAlignment="1">
      <alignment horizontal="right" vertical="center" wrapText="1"/>
    </xf>
    <xf numFmtId="166" fontId="35" fillId="28" borderId="16" xfId="0" applyNumberFormat="1" applyFont="1" applyFill="1" applyBorder="1" applyAlignment="1">
      <alignment horizontal="right" vertical="center"/>
    </xf>
    <xf numFmtId="166" fontId="34" fillId="28" borderId="16" xfId="0" applyNumberFormat="1" applyFont="1" applyFill="1" applyBorder="1" applyAlignment="1">
      <alignment horizontal="center" vertical="center" wrapText="1"/>
    </xf>
    <xf numFmtId="166" fontId="34" fillId="28" borderId="16" xfId="0" applyNumberFormat="1" applyFont="1" applyFill="1" applyBorder="1" applyAlignment="1">
      <alignment horizontal="right" vertical="center"/>
    </xf>
    <xf numFmtId="166" fontId="35" fillId="28" borderId="16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left" vertical="center"/>
    </xf>
    <xf numFmtId="4" fontId="47" fillId="0" borderId="0" xfId="0" applyNumberFormat="1" applyFont="1" applyAlignment="1">
      <alignment horizontal="left" vertical="center"/>
    </xf>
    <xf numFmtId="4" fontId="34" fillId="0" borderId="0" xfId="0" applyNumberFormat="1" applyFont="1" applyAlignment="1">
      <alignment horizontal="left" vertical="center" wrapText="1"/>
    </xf>
    <xf numFmtId="4" fontId="50" fillId="0" borderId="0" xfId="0" applyNumberFormat="1" applyFont="1" applyAlignment="1">
      <alignment horizontal="left" vertical="center"/>
    </xf>
    <xf numFmtId="4" fontId="47" fillId="0" borderId="0" xfId="0" applyNumberFormat="1" applyFont="1" applyAlignment="1">
      <alignment horizontal="center" vertical="center"/>
    </xf>
    <xf numFmtId="4" fontId="47" fillId="0" borderId="0" xfId="0" applyNumberFormat="1" applyFont="1" applyAlignment="1">
      <alignment horizontal="center" vertical="center" wrapText="1"/>
    </xf>
    <xf numFmtId="4" fontId="47" fillId="0" borderId="11" xfId="0" applyNumberFormat="1" applyFont="1" applyBorder="1" applyAlignment="1">
      <alignment horizontal="center" vertical="center"/>
    </xf>
    <xf numFmtId="4" fontId="46" fillId="0" borderId="0" xfId="0" applyNumberFormat="1" applyFont="1" applyAlignment="1">
      <alignment horizontal="right" vertical="center" wrapText="1"/>
    </xf>
    <xf numFmtId="4" fontId="53" fillId="0" borderId="13" xfId="0" applyNumberFormat="1" applyFont="1" applyBorder="1" applyAlignment="1">
      <alignment horizontal="right" vertical="center" wrapText="1"/>
    </xf>
    <xf numFmtId="4" fontId="48" fillId="0" borderId="0" xfId="0" applyNumberFormat="1" applyFont="1"/>
    <xf numFmtId="4" fontId="31" fillId="0" borderId="0" xfId="2" applyNumberFormat="1" applyFont="1" applyFill="1" applyAlignment="1">
      <alignment horizontal="left" vertical="center"/>
    </xf>
    <xf numFmtId="4" fontId="32" fillId="0" borderId="0" xfId="2" applyNumberFormat="1" applyFont="1" applyFill="1" applyBorder="1" applyAlignment="1">
      <alignment horizontal="left" vertical="center" wrapText="1"/>
    </xf>
    <xf numFmtId="4" fontId="34" fillId="0" borderId="0" xfId="3" applyNumberFormat="1" applyFont="1" applyFill="1" applyBorder="1" applyAlignment="1">
      <alignment horizontal="center" wrapText="1"/>
    </xf>
    <xf numFmtId="4" fontId="36" fillId="0" borderId="0" xfId="3" applyNumberFormat="1" applyFont="1" applyFill="1" applyBorder="1" applyAlignment="1">
      <alignment vertical="center" wrapText="1"/>
    </xf>
    <xf numFmtId="4" fontId="38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4" fontId="30" fillId="0" borderId="0" xfId="0" applyNumberFormat="1" applyFont="1"/>
    <xf numFmtId="4" fontId="35" fillId="0" borderId="0" xfId="0" applyNumberFormat="1" applyFont="1" applyAlignment="1">
      <alignment horizontal="center" vertical="center" wrapText="1"/>
    </xf>
    <xf numFmtId="4" fontId="35" fillId="0" borderId="27" xfId="0" applyNumberFormat="1" applyFont="1" applyBorder="1" applyAlignment="1">
      <alignment horizontal="center" vertical="center" wrapText="1"/>
    </xf>
    <xf numFmtId="4" fontId="35" fillId="0" borderId="27" xfId="0" applyNumberFormat="1" applyFont="1" applyBorder="1" applyAlignment="1">
      <alignment horizontal="left" vertical="center" wrapText="1"/>
    </xf>
    <xf numFmtId="4" fontId="44" fillId="0" borderId="27" xfId="0" applyNumberFormat="1" applyFont="1" applyBorder="1" applyAlignment="1">
      <alignment horizontal="left" vertical="center" wrapText="1"/>
    </xf>
    <xf numFmtId="4" fontId="44" fillId="0" borderId="27" xfId="0" applyNumberFormat="1" applyFont="1" applyBorder="1" applyAlignment="1">
      <alignment horizontal="center" vertical="center" wrapText="1"/>
    </xf>
    <xf numFmtId="166" fontId="44" fillId="0" borderId="27" xfId="1" applyNumberFormat="1" applyFont="1" applyFill="1" applyBorder="1" applyAlignment="1" applyProtection="1">
      <alignment horizontal="center" vertical="center" wrapText="1"/>
    </xf>
    <xf numFmtId="4" fontId="35" fillId="0" borderId="29" xfId="0" applyNumberFormat="1" applyFont="1" applyBorder="1" applyAlignment="1">
      <alignment horizontal="center" vertical="center" wrapText="1"/>
    </xf>
    <xf numFmtId="49" fontId="52" fillId="0" borderId="29" xfId="0" applyNumberFormat="1" applyFont="1" applyBorder="1" applyAlignment="1">
      <alignment horizontal="center" vertical="center" wrapText="1"/>
    </xf>
    <xf numFmtId="166" fontId="44" fillId="0" borderId="30" xfId="1" applyNumberFormat="1" applyFont="1" applyFill="1" applyBorder="1" applyAlignment="1" applyProtection="1">
      <alignment horizontal="center" vertical="center" wrapText="1"/>
    </xf>
    <xf numFmtId="4" fontId="35" fillId="0" borderId="26" xfId="0" applyNumberFormat="1" applyFont="1" applyBorder="1" applyAlignment="1">
      <alignment horizontal="left" vertical="center" wrapText="1"/>
    </xf>
    <xf numFmtId="49" fontId="52" fillId="0" borderId="35" xfId="0" applyNumberFormat="1" applyFont="1" applyBorder="1" applyAlignment="1">
      <alignment horizontal="center" vertical="center" wrapText="1"/>
    </xf>
    <xf numFmtId="4" fontId="44" fillId="0" borderId="28" xfId="0" applyNumberFormat="1" applyFont="1" applyBorder="1" applyAlignment="1">
      <alignment horizontal="left" vertical="center" wrapText="1"/>
    </xf>
    <xf numFmtId="4" fontId="44" fillId="0" borderId="28" xfId="0" applyNumberFormat="1" applyFont="1" applyBorder="1" applyAlignment="1">
      <alignment horizontal="center" vertical="center" wrapText="1"/>
    </xf>
    <xf numFmtId="166" fontId="44" fillId="0" borderId="28" xfId="1" applyNumberFormat="1" applyFont="1" applyFill="1" applyBorder="1" applyAlignment="1" applyProtection="1">
      <alignment horizontal="center" vertical="center" wrapText="1"/>
    </xf>
    <xf numFmtId="166" fontId="44" fillId="0" borderId="36" xfId="1" applyNumberFormat="1" applyFont="1" applyFill="1" applyBorder="1" applyAlignment="1" applyProtection="1">
      <alignment horizontal="center" vertical="center" wrapText="1"/>
    </xf>
    <xf numFmtId="0" fontId="34" fillId="29" borderId="33" xfId="0" applyFont="1" applyFill="1" applyBorder="1" applyAlignment="1">
      <alignment horizontal="center" vertical="center" wrapText="1"/>
    </xf>
    <xf numFmtId="4" fontId="35" fillId="29" borderId="1" xfId="0" applyNumberFormat="1" applyFont="1" applyFill="1" applyBorder="1" applyAlignment="1">
      <alignment horizontal="right" vertical="center" wrapText="1"/>
    </xf>
    <xf numFmtId="4" fontId="47" fillId="29" borderId="1" xfId="1" applyNumberFormat="1" applyFont="1" applyFill="1" applyBorder="1" applyAlignment="1">
      <alignment horizontal="left" vertical="center" wrapText="1"/>
    </xf>
    <xf numFmtId="166" fontId="47" fillId="29" borderId="1" xfId="1" applyNumberFormat="1" applyFont="1" applyFill="1" applyBorder="1" applyAlignment="1">
      <alignment horizontal="left" vertical="center" wrapText="1"/>
    </xf>
    <xf numFmtId="4" fontId="35" fillId="0" borderId="30" xfId="0" applyNumberFormat="1" applyFont="1" applyBorder="1" applyAlignment="1">
      <alignment horizontal="center" vertical="center" wrapText="1"/>
    </xf>
    <xf numFmtId="49" fontId="35" fillId="0" borderId="27" xfId="0" applyNumberFormat="1" applyFont="1" applyBorder="1" applyAlignment="1">
      <alignment horizontal="center" vertical="center" wrapText="1"/>
    </xf>
    <xf numFmtId="166" fontId="44" fillId="0" borderId="27" xfId="1" applyNumberFormat="1" applyFont="1" applyFill="1" applyBorder="1" applyAlignment="1">
      <alignment horizontal="center" vertical="center" wrapText="1"/>
    </xf>
    <xf numFmtId="4" fontId="35" fillId="0" borderId="26" xfId="0" applyNumberFormat="1" applyFont="1" applyBorder="1" applyAlignment="1">
      <alignment horizontal="center" vertical="center" wrapText="1"/>
    </xf>
    <xf numFmtId="4" fontId="35" fillId="29" borderId="33" xfId="0" applyNumberFormat="1" applyFont="1" applyFill="1" applyBorder="1" applyAlignment="1">
      <alignment horizontal="center" vertical="center" wrapText="1"/>
    </xf>
    <xf numFmtId="4" fontId="35" fillId="29" borderId="1" xfId="0" applyNumberFormat="1" applyFont="1" applyFill="1" applyBorder="1" applyAlignment="1">
      <alignment horizontal="left" vertical="center" wrapText="1"/>
    </xf>
    <xf numFmtId="0" fontId="47" fillId="29" borderId="34" xfId="1" applyNumberFormat="1" applyFont="1" applyFill="1" applyBorder="1" applyAlignment="1">
      <alignment horizontal="left" vertical="center" wrapText="1"/>
    </xf>
    <xf numFmtId="49" fontId="35" fillId="0" borderId="28" xfId="0" applyNumberFormat="1" applyFont="1" applyBorder="1" applyAlignment="1">
      <alignment horizontal="center" vertical="center" wrapText="1"/>
    </xf>
    <xf numFmtId="166" fontId="44" fillId="0" borderId="28" xfId="1" applyNumberFormat="1" applyFont="1" applyFill="1" applyBorder="1" applyAlignment="1">
      <alignment horizontal="center" vertical="center" wrapText="1"/>
    </xf>
    <xf numFmtId="0" fontId="35" fillId="29" borderId="1" xfId="0" applyFont="1" applyFill="1" applyBorder="1" applyAlignment="1">
      <alignment horizontal="right" vertical="center" wrapText="1"/>
    </xf>
    <xf numFmtId="4" fontId="47" fillId="29" borderId="1" xfId="1" applyNumberFormat="1" applyFont="1" applyFill="1" applyBorder="1" applyAlignment="1">
      <alignment horizontal="center" vertical="center" wrapText="1"/>
    </xf>
    <xf numFmtId="166" fontId="47" fillId="29" borderId="1" xfId="1" applyNumberFormat="1" applyFont="1" applyFill="1" applyBorder="1" applyAlignment="1">
      <alignment horizontal="center" vertical="center" wrapText="1"/>
    </xf>
    <xf numFmtId="4" fontId="35" fillId="29" borderId="26" xfId="0" applyNumberFormat="1" applyFont="1" applyFill="1" applyBorder="1" applyAlignment="1">
      <alignment horizontal="left" vertical="center" wrapText="1"/>
    </xf>
    <xf numFmtId="4" fontId="44" fillId="0" borderId="27" xfId="1" applyNumberFormat="1" applyFont="1" applyFill="1" applyBorder="1" applyAlignment="1">
      <alignment horizontal="center" vertical="center" wrapText="1"/>
    </xf>
    <xf numFmtId="166" fontId="47" fillId="0" borderId="27" xfId="0" applyNumberFormat="1" applyFont="1" applyBorder="1" applyAlignment="1">
      <alignment horizontal="center" vertical="center"/>
    </xf>
    <xf numFmtId="166" fontId="47" fillId="29" borderId="34" xfId="1" applyNumberFormat="1" applyFont="1" applyFill="1" applyBorder="1" applyAlignment="1">
      <alignment horizontal="left" vertical="center" wrapText="1"/>
    </xf>
    <xf numFmtId="4" fontId="35" fillId="0" borderId="28" xfId="0" applyNumberFormat="1" applyFont="1" applyBorder="1" applyAlignment="1">
      <alignment horizontal="center" vertical="center" wrapText="1"/>
    </xf>
    <xf numFmtId="4" fontId="44" fillId="29" borderId="33" xfId="0" applyNumberFormat="1" applyFont="1" applyFill="1" applyBorder="1" applyAlignment="1">
      <alignment horizontal="left" vertical="center" wrapText="1"/>
    </xf>
    <xf numFmtId="169" fontId="35" fillId="29" borderId="34" xfId="0" applyNumberFormat="1" applyFont="1" applyFill="1" applyBorder="1" applyAlignment="1">
      <alignment horizontal="center" vertical="center" wrapText="1"/>
    </xf>
    <xf numFmtId="166" fontId="44" fillId="0" borderId="27" xfId="2" applyNumberFormat="1" applyFont="1" applyFill="1" applyBorder="1" applyAlignment="1">
      <alignment horizontal="center" vertical="center" wrapText="1"/>
    </xf>
    <xf numFmtId="174" fontId="35" fillId="29" borderId="33" xfId="0" applyNumberFormat="1" applyFont="1" applyFill="1" applyBorder="1" applyAlignment="1">
      <alignment horizontal="center" vertical="center" wrapText="1"/>
    </xf>
    <xf numFmtId="4" fontId="47" fillId="29" borderId="1" xfId="2" applyNumberFormat="1" applyFont="1" applyFill="1" applyBorder="1" applyAlignment="1">
      <alignment horizontal="left" vertical="center" wrapText="1"/>
    </xf>
    <xf numFmtId="166" fontId="47" fillId="29" borderId="1" xfId="2" applyNumberFormat="1" applyFont="1" applyFill="1" applyBorder="1" applyAlignment="1">
      <alignment horizontal="left" vertical="center" wrapText="1"/>
    </xf>
    <xf numFmtId="166" fontId="47" fillId="29" borderId="34" xfId="2" applyNumberFormat="1" applyFont="1" applyFill="1" applyBorder="1" applyAlignment="1">
      <alignment horizontal="left" vertical="center" wrapText="1"/>
    </xf>
    <xf numFmtId="166" fontId="44" fillId="0" borderId="28" xfId="2" applyNumberFormat="1" applyFont="1" applyFill="1" applyBorder="1" applyAlignment="1">
      <alignment horizontal="center" vertical="center" wrapText="1"/>
    </xf>
    <xf numFmtId="4" fontId="47" fillId="29" borderId="1" xfId="2" applyNumberFormat="1" applyFont="1" applyFill="1" applyBorder="1" applyAlignment="1">
      <alignment horizontal="center" vertical="center" wrapText="1"/>
    </xf>
    <xf numFmtId="166" fontId="47" fillId="29" borderId="1" xfId="2" applyNumberFormat="1" applyFont="1" applyFill="1" applyBorder="1" applyAlignment="1">
      <alignment horizontal="center" vertical="center" wrapText="1"/>
    </xf>
    <xf numFmtId="4" fontId="35" fillId="29" borderId="3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9" fontId="35" fillId="29" borderId="33" xfId="0" applyNumberFormat="1" applyFont="1" applyFill="1" applyBorder="1" applyAlignment="1">
      <alignment horizontal="center" vertical="center" wrapText="1"/>
    </xf>
    <xf numFmtId="0" fontId="52" fillId="29" borderId="1" xfId="0" applyFont="1" applyFill="1" applyBorder="1" applyAlignment="1">
      <alignment vertical="top" wrapText="1"/>
    </xf>
    <xf numFmtId="166" fontId="47" fillId="29" borderId="1" xfId="0" applyNumberFormat="1" applyFont="1" applyFill="1" applyBorder="1" applyAlignment="1">
      <alignment horizontal="left" vertical="center" wrapText="1"/>
    </xf>
    <xf numFmtId="4" fontId="44" fillId="0" borderId="26" xfId="0" applyNumberFormat="1" applyFont="1" applyBorder="1" applyAlignment="1">
      <alignment horizontal="center" vertical="center" wrapText="1"/>
    </xf>
    <xf numFmtId="166" fontId="44" fillId="0" borderId="26" xfId="0" applyNumberFormat="1" applyFont="1" applyBorder="1" applyAlignment="1">
      <alignment horizontal="center" vertical="center" wrapText="1"/>
    </xf>
    <xf numFmtId="166" fontId="44" fillId="0" borderId="26" xfId="2" applyNumberFormat="1" applyFont="1" applyFill="1" applyBorder="1" applyAlignment="1">
      <alignment horizontal="center" vertical="center" wrapText="1"/>
    </xf>
    <xf numFmtId="4" fontId="35" fillId="0" borderId="33" xfId="0" applyNumberFormat="1" applyFont="1" applyBorder="1" applyAlignment="1">
      <alignment horizontal="center" vertical="center" wrapText="1"/>
    </xf>
    <xf numFmtId="4" fontId="34" fillId="29" borderId="1" xfId="2" applyNumberFormat="1" applyFont="1" applyFill="1" applyBorder="1" applyAlignment="1">
      <alignment horizontal="center" vertical="center" wrapText="1"/>
    </xf>
    <xf numFmtId="166" fontId="34" fillId="29" borderId="1" xfId="2" applyNumberFormat="1" applyFont="1" applyFill="1" applyBorder="1" applyAlignment="1">
      <alignment horizontal="center" vertical="center" wrapText="1"/>
    </xf>
    <xf numFmtId="166" fontId="35" fillId="29" borderId="34" xfId="2" applyNumberFormat="1" applyFont="1" applyFill="1" applyBorder="1" applyAlignment="1">
      <alignment horizontal="center" vertical="center" wrapText="1"/>
    </xf>
    <xf numFmtId="166" fontId="44" fillId="0" borderId="26" xfId="1" applyNumberFormat="1" applyFont="1" applyFill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166" fontId="35" fillId="0" borderId="26" xfId="2" applyNumberFormat="1" applyFont="1" applyFill="1" applyBorder="1" applyAlignment="1">
      <alignment horizontal="center" vertical="center" wrapText="1"/>
    </xf>
    <xf numFmtId="0" fontId="35" fillId="0" borderId="26" xfId="0" applyFont="1" applyBorder="1" applyAlignment="1">
      <alignment horizontal="right" vertical="top" wrapText="1"/>
    </xf>
    <xf numFmtId="4" fontId="35" fillId="0" borderId="37" xfId="0" applyNumberFormat="1" applyFont="1" applyBorder="1" applyAlignment="1">
      <alignment horizontal="left" vertical="center" wrapText="1"/>
    </xf>
    <xf numFmtId="4" fontId="44" fillId="0" borderId="37" xfId="0" applyNumberFormat="1" applyFont="1" applyBorder="1" applyAlignment="1">
      <alignment horizontal="left" vertical="center" wrapText="1"/>
    </xf>
    <xf numFmtId="4" fontId="44" fillId="0" borderId="37" xfId="0" applyNumberFormat="1" applyFont="1" applyBorder="1" applyAlignment="1">
      <alignment horizontal="center" vertical="center" wrapText="1"/>
    </xf>
    <xf numFmtId="166" fontId="44" fillId="0" borderId="37" xfId="0" applyNumberFormat="1" applyFont="1" applyBorder="1" applyAlignment="1">
      <alignment horizontal="center" vertical="center" wrapText="1"/>
    </xf>
    <xf numFmtId="166" fontId="44" fillId="0" borderId="37" xfId="2" applyNumberFormat="1" applyFont="1" applyFill="1" applyBorder="1" applyAlignment="1">
      <alignment horizontal="center" vertical="center" wrapText="1"/>
    </xf>
    <xf numFmtId="174" fontId="35" fillId="0" borderId="33" xfId="0" applyNumberFormat="1" applyFont="1" applyBorder="1" applyAlignment="1">
      <alignment horizontal="left" vertical="center" wrapText="1"/>
    </xf>
    <xf numFmtId="4" fontId="35" fillId="0" borderId="1" xfId="0" applyNumberFormat="1" applyFont="1" applyBorder="1" applyAlignment="1">
      <alignment horizontal="left" vertical="center" wrapText="1"/>
    </xf>
    <xf numFmtId="4" fontId="44" fillId="0" borderId="1" xfId="0" applyNumberFormat="1" applyFont="1" applyBorder="1" applyAlignment="1">
      <alignment horizontal="center" vertical="center" wrapText="1"/>
    </xf>
    <xf numFmtId="166" fontId="44" fillId="0" borderId="1" xfId="0" applyNumberFormat="1" applyFont="1" applyBorder="1" applyAlignment="1">
      <alignment horizontal="center" vertical="center" wrapText="1"/>
    </xf>
    <xf numFmtId="166" fontId="44" fillId="0" borderId="34" xfId="2" applyNumberFormat="1" applyFont="1" applyFill="1" applyBorder="1" applyAlignment="1">
      <alignment horizontal="center" vertical="center" wrapText="1"/>
    </xf>
    <xf numFmtId="4" fontId="44" fillId="0" borderId="26" xfId="0" applyNumberFormat="1" applyFont="1" applyBorder="1" applyAlignment="1">
      <alignment horizontal="left" vertical="center" wrapText="1"/>
    </xf>
    <xf numFmtId="4" fontId="44" fillId="0" borderId="1" xfId="0" applyNumberFormat="1" applyFont="1" applyBorder="1" applyAlignment="1">
      <alignment vertical="top" wrapText="1"/>
    </xf>
    <xf numFmtId="166" fontId="44" fillId="0" borderId="1" xfId="1" applyNumberFormat="1" applyFont="1" applyFill="1" applyBorder="1" applyAlignment="1">
      <alignment horizontal="center" vertical="center" wrapText="1"/>
    </xf>
    <xf numFmtId="0" fontId="44" fillId="0" borderId="34" xfId="0" applyFont="1" applyBorder="1" applyAlignment="1">
      <alignment vertical="top" wrapText="1"/>
    </xf>
    <xf numFmtId="4" fontId="35" fillId="0" borderId="37" xfId="0" applyNumberFormat="1" applyFont="1" applyBorder="1" applyAlignment="1">
      <alignment horizontal="center" vertical="center" wrapText="1"/>
    </xf>
    <xf numFmtId="4" fontId="44" fillId="0" borderId="37" xfId="1" applyNumberFormat="1" applyFont="1" applyFill="1" applyBorder="1" applyAlignment="1">
      <alignment horizontal="center" vertical="center" wrapText="1"/>
    </xf>
    <xf numFmtId="166" fontId="44" fillId="0" borderId="37" xfId="1" applyNumberFormat="1" applyFont="1" applyFill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left" vertical="center" wrapText="1"/>
    </xf>
    <xf numFmtId="174" fontId="35" fillId="0" borderId="33" xfId="0" applyNumberFormat="1" applyFont="1" applyBorder="1" applyAlignment="1">
      <alignment horizontal="center" vertical="center" wrapText="1"/>
    </xf>
    <xf numFmtId="4" fontId="47" fillId="29" borderId="40" xfId="0" applyNumberFormat="1" applyFont="1" applyFill="1" applyBorder="1" applyAlignment="1">
      <alignment horizontal="center" vertical="center"/>
    </xf>
    <xf numFmtId="4" fontId="44" fillId="0" borderId="27" xfId="0" applyNumberFormat="1" applyFont="1" applyBorder="1" applyAlignment="1">
      <alignment horizontal="center" vertical="center"/>
    </xf>
    <xf numFmtId="166" fontId="44" fillId="0" borderId="30" xfId="2" applyNumberFormat="1" applyFont="1" applyFill="1" applyBorder="1" applyAlignment="1">
      <alignment horizontal="center" vertical="center" wrapText="1"/>
    </xf>
    <xf numFmtId="166" fontId="44" fillId="0" borderId="30" xfId="0" applyNumberFormat="1" applyFont="1" applyBorder="1" applyAlignment="1">
      <alignment horizontal="right" vertical="center"/>
    </xf>
    <xf numFmtId="4" fontId="35" fillId="0" borderId="31" xfId="0" applyNumberFormat="1" applyFont="1" applyBorder="1" applyAlignment="1">
      <alignment horizontal="center" vertical="center" wrapText="1"/>
    </xf>
    <xf numFmtId="4" fontId="35" fillId="0" borderId="32" xfId="0" applyNumberFormat="1" applyFont="1" applyBorder="1" applyAlignment="1">
      <alignment horizontal="center" vertical="center" wrapText="1"/>
    </xf>
    <xf numFmtId="0" fontId="35" fillId="29" borderId="33" xfId="0" applyFont="1" applyFill="1" applyBorder="1" applyAlignment="1">
      <alignment horizontal="center" vertical="center" wrapText="1"/>
    </xf>
    <xf numFmtId="0" fontId="35" fillId="29" borderId="1" xfId="0" applyFont="1" applyFill="1" applyBorder="1" applyAlignment="1">
      <alignment vertical="center" wrapText="1"/>
    </xf>
    <xf numFmtId="4" fontId="34" fillId="29" borderId="1" xfId="0" applyNumberFormat="1" applyFont="1" applyFill="1" applyBorder="1" applyAlignment="1">
      <alignment horizontal="center" vertical="center" wrapText="1"/>
    </xf>
    <xf numFmtId="166" fontId="34" fillId="29" borderId="1" xfId="0" applyNumberFormat="1" applyFont="1" applyFill="1" applyBorder="1" applyAlignment="1">
      <alignment horizontal="center" vertical="center" wrapText="1"/>
    </xf>
    <xf numFmtId="166" fontId="34" fillId="29" borderId="34" xfId="2" applyNumberFormat="1" applyFont="1" applyFill="1" applyBorder="1" applyAlignment="1">
      <alignment vertical="center" wrapText="1"/>
    </xf>
    <xf numFmtId="4" fontId="35" fillId="0" borderId="41" xfId="0" applyNumberFormat="1" applyFont="1" applyBorder="1" applyAlignment="1">
      <alignment horizontal="center" vertical="center" wrapText="1"/>
    </xf>
    <xf numFmtId="4" fontId="35" fillId="0" borderId="42" xfId="0" applyNumberFormat="1" applyFont="1" applyBorder="1" applyAlignment="1">
      <alignment horizontal="center" vertical="center" wrapText="1"/>
    </xf>
    <xf numFmtId="166" fontId="44" fillId="0" borderId="32" xfId="2" applyNumberFormat="1" applyFont="1" applyFill="1" applyBorder="1" applyAlignment="1">
      <alignment horizontal="center" vertical="center" wrapText="1"/>
    </xf>
    <xf numFmtId="0" fontId="44" fillId="0" borderId="1" xfId="0" applyFont="1" applyBorder="1" applyAlignment="1">
      <alignment vertical="top" wrapText="1"/>
    </xf>
    <xf numFmtId="4" fontId="35" fillId="0" borderId="35" xfId="0" applyNumberFormat="1" applyFont="1" applyBorder="1" applyAlignment="1">
      <alignment horizontal="center" vertical="center" wrapText="1"/>
    </xf>
    <xf numFmtId="166" fontId="44" fillId="0" borderId="36" xfId="2" applyNumberFormat="1" applyFont="1" applyFill="1" applyBorder="1" applyAlignment="1">
      <alignment horizontal="center" vertical="center" wrapText="1"/>
    </xf>
    <xf numFmtId="4" fontId="47" fillId="29" borderId="1" xfId="0" applyNumberFormat="1" applyFont="1" applyFill="1" applyBorder="1" applyAlignment="1">
      <alignment horizontal="center" vertical="center"/>
    </xf>
    <xf numFmtId="166" fontId="47" fillId="29" borderId="1" xfId="0" applyNumberFormat="1" applyFont="1" applyFill="1" applyBorder="1" applyAlignment="1">
      <alignment horizontal="center" vertical="center"/>
    </xf>
    <xf numFmtId="43" fontId="35" fillId="29" borderId="34" xfId="1" applyFont="1" applyFill="1" applyBorder="1" applyAlignment="1">
      <alignment horizontal="center" vertical="center" wrapText="1"/>
    </xf>
    <xf numFmtId="4" fontId="44" fillId="0" borderId="26" xfId="0" applyNumberFormat="1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166" fontId="35" fillId="0" borderId="32" xfId="0" applyNumberFormat="1" applyFont="1" applyBorder="1" applyAlignment="1">
      <alignment horizontal="right" vertical="center"/>
    </xf>
    <xf numFmtId="4" fontId="35" fillId="29" borderId="34" xfId="0" applyNumberFormat="1" applyFont="1" applyFill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6" fontId="35" fillId="0" borderId="34" xfId="0" applyNumberFormat="1" applyFont="1" applyBorder="1" applyAlignment="1">
      <alignment horizontal="right" vertical="center"/>
    </xf>
    <xf numFmtId="4" fontId="44" fillId="0" borderId="28" xfId="0" applyNumberFormat="1" applyFont="1" applyBorder="1" applyAlignment="1">
      <alignment horizontal="center" vertical="center"/>
    </xf>
    <xf numFmtId="166" fontId="44" fillId="0" borderId="36" xfId="0" applyNumberFormat="1" applyFont="1" applyBorder="1" applyAlignment="1">
      <alignment horizontal="right" vertical="center"/>
    </xf>
    <xf numFmtId="0" fontId="44" fillId="0" borderId="34" xfId="0" applyFont="1" applyBorder="1" applyAlignment="1">
      <alignment horizontal="center" vertical="center"/>
    </xf>
    <xf numFmtId="4" fontId="47" fillId="0" borderId="1" xfId="0" applyNumberFormat="1" applyFont="1" applyBorder="1" applyAlignment="1">
      <alignment horizontal="center" vertical="center"/>
    </xf>
    <xf numFmtId="166" fontId="47" fillId="0" borderId="1" xfId="0" applyNumberFormat="1" applyFont="1" applyBorder="1" applyAlignment="1">
      <alignment horizontal="center" vertical="center"/>
    </xf>
    <xf numFmtId="4" fontId="35" fillId="26" borderId="34" xfId="0" applyNumberFormat="1" applyFont="1" applyFill="1" applyBorder="1" applyAlignment="1">
      <alignment horizontal="center" vertical="center" wrapText="1"/>
    </xf>
    <xf numFmtId="4" fontId="35" fillId="0" borderId="34" xfId="0" applyNumberFormat="1" applyFont="1" applyBorder="1" applyAlignment="1">
      <alignment horizontal="center" vertical="center"/>
    </xf>
    <xf numFmtId="4" fontId="44" fillId="0" borderId="37" xfId="0" applyNumberFormat="1" applyFont="1" applyBorder="1" applyAlignment="1">
      <alignment horizontal="center" vertical="center"/>
    </xf>
    <xf numFmtId="4" fontId="35" fillId="0" borderId="42" xfId="0" applyNumberFormat="1" applyFont="1" applyBorder="1" applyAlignment="1">
      <alignment horizontal="center" vertical="center"/>
    </xf>
    <xf numFmtId="4" fontId="44" fillId="0" borderId="33" xfId="0" applyNumberFormat="1" applyFont="1" applyBorder="1" applyAlignment="1">
      <alignment horizontal="left" vertical="center" wrapText="1"/>
    </xf>
    <xf numFmtId="0" fontId="47" fillId="0" borderId="0" xfId="0" applyFont="1" applyAlignment="1">
      <alignment horizontal="center" vertical="center"/>
    </xf>
    <xf numFmtId="4" fontId="47" fillId="0" borderId="21" xfId="0" applyNumberFormat="1" applyFont="1" applyBorder="1" applyAlignment="1">
      <alignment horizontal="center" vertical="center"/>
    </xf>
    <xf numFmtId="4" fontId="35" fillId="29" borderId="1" xfId="0" applyNumberFormat="1" applyFont="1" applyFill="1" applyBorder="1" applyAlignment="1">
      <alignment horizontal="left" vertical="center"/>
    </xf>
    <xf numFmtId="3" fontId="35" fillId="29" borderId="33" xfId="0" applyNumberFormat="1" applyFont="1" applyFill="1" applyBorder="1" applyAlignment="1">
      <alignment horizontal="center" vertical="center"/>
    </xf>
    <xf numFmtId="0" fontId="46" fillId="29" borderId="43" xfId="0" applyFont="1" applyFill="1" applyBorder="1" applyAlignment="1">
      <alignment horizontal="right" vertical="center" wrapText="1"/>
    </xf>
    <xf numFmtId="169" fontId="46" fillId="29" borderId="40" xfId="0" applyNumberFormat="1" applyFont="1" applyFill="1" applyBorder="1" applyAlignment="1">
      <alignment horizontal="right" vertical="center" wrapText="1"/>
    </xf>
    <xf numFmtId="4" fontId="46" fillId="29" borderId="40" xfId="0" applyNumberFormat="1" applyFont="1" applyFill="1" applyBorder="1" applyAlignment="1">
      <alignment horizontal="right" vertical="center" wrapText="1"/>
    </xf>
    <xf numFmtId="169" fontId="52" fillId="29" borderId="40" xfId="0" applyNumberFormat="1" applyFont="1" applyFill="1" applyBorder="1" applyAlignment="1">
      <alignment horizontal="right" vertical="center" wrapText="1"/>
    </xf>
    <xf numFmtId="169" fontId="52" fillId="29" borderId="46" xfId="0" applyNumberFormat="1" applyFont="1" applyFill="1" applyBorder="1" applyAlignment="1">
      <alignment horizontal="right" vertical="center" wrapText="1"/>
    </xf>
    <xf numFmtId="4" fontId="34" fillId="29" borderId="1" xfId="0" applyNumberFormat="1" applyFont="1" applyFill="1" applyBorder="1" applyAlignment="1">
      <alignment horizontal="left"/>
    </xf>
    <xf numFmtId="0" fontId="34" fillId="29" borderId="1" xfId="0" applyFont="1" applyFill="1" applyBorder="1" applyAlignment="1">
      <alignment horizontal="left"/>
    </xf>
    <xf numFmtId="0" fontId="34" fillId="29" borderId="34" xfId="0" applyFont="1" applyFill="1" applyBorder="1" applyAlignment="1">
      <alignment horizontal="left"/>
    </xf>
    <xf numFmtId="4" fontId="35" fillId="0" borderId="1" xfId="0" applyNumberFormat="1" applyFont="1" applyBorder="1" applyAlignment="1">
      <alignment horizontal="center" vertical="center" wrapText="1"/>
    </xf>
    <xf numFmtId="166" fontId="35" fillId="0" borderId="1" xfId="0" applyNumberFormat="1" applyFont="1" applyBorder="1" applyAlignment="1">
      <alignment horizontal="center" vertical="center" wrapText="1"/>
    </xf>
    <xf numFmtId="166" fontId="35" fillId="0" borderId="34" xfId="2" applyNumberFormat="1" applyFont="1" applyBorder="1" applyAlignment="1">
      <alignment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166" fontId="34" fillId="0" borderId="1" xfId="0" applyNumberFormat="1" applyFont="1" applyBorder="1" applyAlignment="1">
      <alignment horizontal="center" vertical="center" wrapText="1"/>
    </xf>
    <xf numFmtId="166" fontId="34" fillId="0" borderId="34" xfId="2" applyNumberFormat="1" applyFont="1" applyBorder="1" applyAlignment="1">
      <alignment vertical="center" wrapText="1"/>
    </xf>
    <xf numFmtId="4" fontId="33" fillId="29" borderId="1" xfId="0" applyNumberFormat="1" applyFont="1" applyFill="1" applyBorder="1"/>
    <xf numFmtId="169" fontId="33" fillId="29" borderId="1" xfId="0" applyNumberFormat="1" applyFont="1" applyFill="1" applyBorder="1"/>
    <xf numFmtId="165" fontId="35" fillId="29" borderId="34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166" fontId="35" fillId="0" borderId="34" xfId="2" applyNumberFormat="1" applyFont="1" applyFill="1" applyBorder="1" applyAlignment="1">
      <alignment horizontal="center" vertical="center" wrapText="1"/>
    </xf>
    <xf numFmtId="43" fontId="44" fillId="0" borderId="37" xfId="1" applyFont="1" applyBorder="1" applyAlignment="1">
      <alignment horizontal="left" vertical="center" wrapText="1"/>
    </xf>
    <xf numFmtId="166" fontId="35" fillId="0" borderId="42" xfId="2" applyNumberFormat="1" applyFont="1" applyFill="1" applyBorder="1" applyAlignment="1">
      <alignment horizontal="center" vertical="center" wrapText="1"/>
    </xf>
    <xf numFmtId="4" fontId="46" fillId="29" borderId="1" xfId="2" applyNumberFormat="1" applyFont="1" applyFill="1" applyBorder="1" applyAlignment="1">
      <alignment horizontal="center" vertical="center" wrapText="1"/>
    </xf>
    <xf numFmtId="166" fontId="46" fillId="29" borderId="1" xfId="2" applyNumberFormat="1" applyFont="1" applyFill="1" applyBorder="1" applyAlignment="1">
      <alignment horizontal="center" vertical="center" wrapText="1"/>
    </xf>
    <xf numFmtId="4" fontId="35" fillId="29" borderId="34" xfId="0" applyNumberFormat="1" applyFont="1" applyFill="1" applyBorder="1" applyAlignment="1">
      <alignment horizontal="right" vertical="center" wrapText="1"/>
    </xf>
    <xf numFmtId="0" fontId="34" fillId="0" borderId="43" xfId="0" applyFont="1" applyBorder="1" applyAlignment="1">
      <alignment horizontal="center" vertical="center"/>
    </xf>
    <xf numFmtId="169" fontId="46" fillId="0" borderId="40" xfId="0" applyNumberFormat="1" applyFont="1" applyBorder="1" applyAlignment="1">
      <alignment horizontal="right" vertical="center" wrapText="1"/>
    </xf>
    <xf numFmtId="4" fontId="46" fillId="0" borderId="40" xfId="0" applyNumberFormat="1" applyFont="1" applyBorder="1" applyAlignment="1">
      <alignment horizontal="right" vertical="center" wrapText="1"/>
    </xf>
    <xf numFmtId="169" fontId="46" fillId="0" borderId="46" xfId="0" applyNumberFormat="1" applyFont="1" applyBorder="1" applyAlignment="1">
      <alignment horizontal="right" vertical="center" wrapText="1"/>
    </xf>
    <xf numFmtId="4" fontId="47" fillId="0" borderId="0" xfId="0" applyNumberFormat="1" applyFont="1"/>
    <xf numFmtId="0" fontId="47" fillId="0" borderId="47" xfId="0" applyFont="1" applyBorder="1"/>
    <xf numFmtId="3" fontId="35" fillId="29" borderId="33" xfId="0" applyNumberFormat="1" applyFont="1" applyFill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/>
    </xf>
    <xf numFmtId="0" fontId="35" fillId="0" borderId="38" xfId="0" applyFont="1" applyBorder="1" applyAlignment="1">
      <alignment horizontal="left" vertical="top"/>
    </xf>
    <xf numFmtId="4" fontId="34" fillId="0" borderId="38" xfId="0" applyNumberFormat="1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4" fontId="53" fillId="0" borderId="24" xfId="0" applyNumberFormat="1" applyFont="1" applyBorder="1" applyAlignment="1">
      <alignment horizontal="right" vertical="center" wrapText="1"/>
    </xf>
    <xf numFmtId="166" fontId="44" fillId="0" borderId="18" xfId="0" applyNumberFormat="1" applyFont="1" applyBorder="1" applyAlignment="1">
      <alignment horizontal="right" vertical="center"/>
    </xf>
    <xf numFmtId="4" fontId="46" fillId="29" borderId="40" xfId="2" applyNumberFormat="1" applyFont="1" applyFill="1" applyBorder="1" applyAlignment="1">
      <alignment horizontal="center" vertical="center" wrapText="1"/>
    </xf>
    <xf numFmtId="166" fontId="46" fillId="29" borderId="40" xfId="2" applyNumberFormat="1" applyFont="1" applyFill="1" applyBorder="1" applyAlignment="1">
      <alignment horizontal="center" vertical="center" wrapText="1"/>
    </xf>
    <xf numFmtId="4" fontId="53" fillId="0" borderId="25" xfId="0" applyNumberFormat="1" applyFont="1" applyBorder="1" applyAlignment="1">
      <alignment horizontal="right" vertical="center" wrapText="1"/>
    </xf>
    <xf numFmtId="166" fontId="44" fillId="0" borderId="15" xfId="0" applyNumberFormat="1" applyFont="1" applyBorder="1" applyAlignment="1">
      <alignment horizontal="right" vertical="center"/>
    </xf>
    <xf numFmtId="4" fontId="52" fillId="0" borderId="38" xfId="0" applyNumberFormat="1" applyFont="1" applyBorder="1" applyAlignment="1">
      <alignment horizontal="right" vertical="center" wrapText="1"/>
    </xf>
    <xf numFmtId="166" fontId="35" fillId="0" borderId="38" xfId="0" applyNumberFormat="1" applyFont="1" applyBorder="1" applyAlignment="1">
      <alignment horizontal="center" vertical="center" wrapText="1"/>
    </xf>
    <xf numFmtId="166" fontId="35" fillId="0" borderId="39" xfId="0" applyNumberFormat="1" applyFont="1" applyBorder="1" applyAlignment="1">
      <alignment horizontal="right" vertical="center"/>
    </xf>
    <xf numFmtId="166" fontId="35" fillId="29" borderId="34" xfId="1" applyNumberFormat="1" applyFont="1" applyFill="1" applyBorder="1" applyAlignment="1">
      <alignment horizontal="center" vertical="center" wrapText="1"/>
    </xf>
    <xf numFmtId="166" fontId="35" fillId="29" borderId="34" xfId="1" applyNumberFormat="1" applyFont="1" applyFill="1" applyBorder="1" applyAlignment="1" applyProtection="1">
      <alignment horizontal="left" vertical="center" wrapText="1"/>
    </xf>
    <xf numFmtId="174" fontId="35" fillId="29" borderId="31" xfId="0" applyNumberFormat="1" applyFont="1" applyFill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/>
    </xf>
    <xf numFmtId="166" fontId="35" fillId="29" borderId="34" xfId="0" applyNumberFormat="1" applyFont="1" applyFill="1" applyBorder="1" applyAlignment="1">
      <alignment horizontal="right" vertical="center"/>
    </xf>
    <xf numFmtId="0" fontId="47" fillId="29" borderId="43" xfId="0" applyFont="1" applyFill="1" applyBorder="1" applyAlignment="1">
      <alignment horizontal="center" vertical="center"/>
    </xf>
    <xf numFmtId="2" fontId="34" fillId="29" borderId="40" xfId="0" applyNumberFormat="1" applyFont="1" applyFill="1" applyBorder="1" applyAlignment="1">
      <alignment horizontal="right" vertical="center"/>
    </xf>
    <xf numFmtId="2" fontId="47" fillId="29" borderId="40" xfId="0" applyNumberFormat="1" applyFont="1" applyFill="1" applyBorder="1" applyAlignment="1">
      <alignment horizontal="center" vertical="center"/>
    </xf>
    <xf numFmtId="4" fontId="35" fillId="29" borderId="44" xfId="0" applyNumberFormat="1" applyFont="1" applyFill="1" applyBorder="1" applyAlignment="1">
      <alignment horizontal="center" vertical="center"/>
    </xf>
    <xf numFmtId="4" fontId="35" fillId="29" borderId="43" xfId="0" applyNumberFormat="1" applyFont="1" applyFill="1" applyBorder="1" applyAlignment="1">
      <alignment horizontal="center" vertical="center" wrapText="1"/>
    </xf>
    <xf numFmtId="4" fontId="35" fillId="29" borderId="33" xfId="0" applyNumberFormat="1" applyFont="1" applyFill="1" applyBorder="1" applyAlignment="1">
      <alignment horizontal="right" vertical="center" wrapText="1"/>
    </xf>
    <xf numFmtId="166" fontId="35" fillId="29" borderId="39" xfId="0" applyNumberFormat="1" applyFont="1" applyFill="1" applyBorder="1" applyAlignment="1">
      <alignment horizontal="right" vertical="center"/>
    </xf>
    <xf numFmtId="4" fontId="35" fillId="29" borderId="52" xfId="0" applyNumberFormat="1" applyFont="1" applyFill="1" applyBorder="1" applyAlignment="1">
      <alignment horizontal="right" vertical="center" wrapText="1"/>
    </xf>
    <xf numFmtId="4" fontId="44" fillId="0" borderId="0" xfId="0" applyNumberFormat="1" applyFont="1" applyAlignment="1">
      <alignment horizontal="left" vertical="center" wrapText="1"/>
    </xf>
    <xf numFmtId="4" fontId="35" fillId="29" borderId="40" xfId="0" applyNumberFormat="1" applyFont="1" applyFill="1" applyBorder="1" applyAlignment="1">
      <alignment horizontal="right" vertical="center" wrapText="1"/>
    </xf>
    <xf numFmtId="4" fontId="35" fillId="0" borderId="40" xfId="0" applyNumberFormat="1" applyFont="1" applyBorder="1" applyAlignment="1">
      <alignment horizontal="left" vertical="center" wrapText="1"/>
    </xf>
    <xf numFmtId="0" fontId="31" fillId="26" borderId="0" xfId="0" applyFont="1" applyFill="1" applyAlignment="1">
      <alignment horizontal="center" vertical="center"/>
    </xf>
    <xf numFmtId="0" fontId="35" fillId="26" borderId="0" xfId="0" applyFont="1" applyFill="1" applyAlignment="1">
      <alignment horizontal="center" vertical="top" wrapText="1"/>
    </xf>
    <xf numFmtId="0" fontId="35" fillId="2" borderId="0" xfId="0" applyFont="1" applyFill="1" applyAlignment="1">
      <alignment horizontal="left" wrapText="1"/>
    </xf>
    <xf numFmtId="0" fontId="35" fillId="26" borderId="0" xfId="0" applyFont="1" applyFill="1" applyAlignment="1">
      <alignment horizontal="center" wrapText="1"/>
    </xf>
    <xf numFmtId="4" fontId="4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5" fillId="2" borderId="19" xfId="0" applyFont="1" applyFill="1" applyBorder="1" applyAlignment="1">
      <alignment horizontal="left" wrapText="1"/>
    </xf>
    <xf numFmtId="0" fontId="35" fillId="2" borderId="20" xfId="0" applyFont="1" applyFill="1" applyBorder="1" applyAlignment="1">
      <alignment horizontal="left" wrapText="1"/>
    </xf>
    <xf numFmtId="165" fontId="35" fillId="2" borderId="17" xfId="3" applyNumberFormat="1" applyFont="1" applyFill="1" applyBorder="1" applyAlignment="1">
      <alignment horizontal="center" wrapText="1"/>
    </xf>
    <xf numFmtId="0" fontId="35" fillId="26" borderId="17" xfId="0" applyFont="1" applyFill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35" fillId="26" borderId="17" xfId="0" applyFont="1" applyFill="1" applyBorder="1" applyAlignment="1">
      <alignment horizontal="center" vertical="top" wrapText="1"/>
    </xf>
    <xf numFmtId="43" fontId="35" fillId="26" borderId="17" xfId="2" applyFont="1" applyFill="1" applyBorder="1" applyAlignment="1">
      <alignment horizontal="left" vertical="center" wrapText="1"/>
    </xf>
    <xf numFmtId="4" fontId="35" fillId="0" borderId="43" xfId="0" applyNumberFormat="1" applyFont="1" applyBorder="1" applyAlignment="1">
      <alignment horizontal="center" vertical="center" wrapText="1"/>
    </xf>
    <xf numFmtId="4" fontId="35" fillId="0" borderId="40" xfId="0" applyNumberFormat="1" applyFont="1" applyBorder="1" applyAlignment="1">
      <alignment horizontal="center" vertical="center" wrapText="1"/>
    </xf>
    <xf numFmtId="4" fontId="35" fillId="0" borderId="45" xfId="0" applyNumberFormat="1" applyFont="1" applyBorder="1" applyAlignment="1">
      <alignment horizontal="center" vertical="center" wrapText="1"/>
    </xf>
    <xf numFmtId="4" fontId="44" fillId="0" borderId="43" xfId="0" applyNumberFormat="1" applyFont="1" applyBorder="1" applyAlignment="1">
      <alignment horizontal="center" vertical="center" wrapText="1"/>
    </xf>
    <xf numFmtId="4" fontId="44" fillId="0" borderId="40" xfId="0" applyNumberFormat="1" applyFont="1" applyBorder="1" applyAlignment="1">
      <alignment horizontal="center" vertical="center" wrapText="1"/>
    </xf>
    <xf numFmtId="4" fontId="44" fillId="0" borderId="45" xfId="0" applyNumberFormat="1" applyFont="1" applyBorder="1" applyAlignment="1">
      <alignment horizontal="center" vertical="center" wrapText="1"/>
    </xf>
    <xf numFmtId="0" fontId="34" fillId="3" borderId="48" xfId="0" applyFont="1" applyFill="1" applyBorder="1" applyAlignment="1">
      <alignment horizontal="left" vertical="center"/>
    </xf>
    <xf numFmtId="0" fontId="34" fillId="3" borderId="40" xfId="0" applyFont="1" applyFill="1" applyBorder="1" applyAlignment="1">
      <alignment horizontal="left" vertical="center"/>
    </xf>
    <xf numFmtId="0" fontId="34" fillId="3" borderId="45" xfId="0" applyFont="1" applyFill="1" applyBorder="1" applyAlignment="1">
      <alignment horizontal="left" vertical="center"/>
    </xf>
    <xf numFmtId="0" fontId="47" fillId="29" borderId="1" xfId="0" applyFont="1" applyFill="1" applyBorder="1" applyAlignment="1">
      <alignment horizontal="left" vertical="center" wrapText="1"/>
    </xf>
    <xf numFmtId="2" fontId="47" fillId="29" borderId="1" xfId="0" applyNumberFormat="1" applyFont="1" applyFill="1" applyBorder="1" applyAlignment="1">
      <alignment horizontal="left" vertical="center" wrapText="1"/>
    </xf>
    <xf numFmtId="4" fontId="35" fillId="29" borderId="48" xfId="0" applyNumberFormat="1" applyFont="1" applyFill="1" applyBorder="1" applyAlignment="1">
      <alignment horizontal="left" vertical="center" wrapText="1"/>
    </xf>
    <xf numFmtId="4" fontId="35" fillId="29" borderId="40" xfId="0" applyNumberFormat="1" applyFont="1" applyFill="1" applyBorder="1" applyAlignment="1">
      <alignment horizontal="left" vertical="center" wrapText="1"/>
    </xf>
    <xf numFmtId="4" fontId="35" fillId="29" borderId="45" xfId="0" applyNumberFormat="1" applyFont="1" applyFill="1" applyBorder="1" applyAlignment="1">
      <alignment horizontal="left" vertical="center" wrapText="1"/>
    </xf>
    <xf numFmtId="4" fontId="34" fillId="27" borderId="43" xfId="0" applyNumberFormat="1" applyFont="1" applyFill="1" applyBorder="1" applyAlignment="1">
      <alignment horizontal="center" vertical="center" wrapText="1"/>
    </xf>
    <xf numFmtId="4" fontId="34" fillId="27" borderId="40" xfId="0" applyNumberFormat="1" applyFont="1" applyFill="1" applyBorder="1" applyAlignment="1">
      <alignment horizontal="center" vertical="center" wrapText="1"/>
    </xf>
    <xf numFmtId="4" fontId="34" fillId="27" borderId="45" xfId="0" applyNumberFormat="1" applyFont="1" applyFill="1" applyBorder="1" applyAlignment="1">
      <alignment horizontal="center" vertical="center" wrapText="1"/>
    </xf>
    <xf numFmtId="0" fontId="34" fillId="26" borderId="43" xfId="0" applyFont="1" applyFill="1" applyBorder="1" applyAlignment="1">
      <alignment horizontal="center" vertical="center"/>
    </xf>
    <xf numFmtId="0" fontId="34" fillId="26" borderId="40" xfId="0" applyFont="1" applyFill="1" applyBorder="1" applyAlignment="1">
      <alignment horizontal="center" vertical="center"/>
    </xf>
    <xf numFmtId="0" fontId="34" fillId="26" borderId="45" xfId="0" applyFont="1" applyFill="1" applyBorder="1" applyAlignment="1">
      <alignment horizontal="center" vertical="center"/>
    </xf>
    <xf numFmtId="0" fontId="35" fillId="27" borderId="43" xfId="0" applyFont="1" applyFill="1" applyBorder="1" applyAlignment="1">
      <alignment horizontal="center" vertical="center"/>
    </xf>
    <xf numFmtId="0" fontId="35" fillId="27" borderId="40" xfId="0" applyFont="1" applyFill="1" applyBorder="1" applyAlignment="1">
      <alignment horizontal="center" vertical="center"/>
    </xf>
    <xf numFmtId="0" fontId="35" fillId="27" borderId="45" xfId="0" applyFont="1" applyFill="1" applyBorder="1" applyAlignment="1">
      <alignment horizontal="center" vertical="center"/>
    </xf>
    <xf numFmtId="0" fontId="31" fillId="26" borderId="50" xfId="0" applyFont="1" applyFill="1" applyBorder="1" applyAlignment="1">
      <alignment horizontal="center" vertical="center"/>
    </xf>
    <xf numFmtId="0" fontId="31" fillId="26" borderId="51" xfId="0" applyFont="1" applyFill="1" applyBorder="1" applyAlignment="1">
      <alignment horizontal="center" vertical="center"/>
    </xf>
  </cellXfs>
  <cellStyles count="151"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20% - Akzent1" xfId="21"/>
    <cellStyle name="20% - Akzent2" xfId="22"/>
    <cellStyle name="20% - Akzent3" xfId="23"/>
    <cellStyle name="20% - Akzent4" xfId="24"/>
    <cellStyle name="20% - Akzent5" xfId="25"/>
    <cellStyle name="20% - Akzent6" xfId="26"/>
    <cellStyle name="40% - Accent1 2" xfId="27"/>
    <cellStyle name="40% - Accent2 2" xfId="28"/>
    <cellStyle name="40% - Accent3 2" xfId="29"/>
    <cellStyle name="40% - Accent4 2" xfId="30"/>
    <cellStyle name="40% - Accent5 2" xfId="31"/>
    <cellStyle name="40% - Accent6 2" xfId="32"/>
    <cellStyle name="40% - Akzent1" xfId="33"/>
    <cellStyle name="40% - Akzent2" xfId="34"/>
    <cellStyle name="40% - Akzent3" xfId="35"/>
    <cellStyle name="40% - Akzent4" xfId="36"/>
    <cellStyle name="40% - Akzent5" xfId="37"/>
    <cellStyle name="40% - Akzent6" xfId="38"/>
    <cellStyle name="60% - Accent1 2" xfId="39"/>
    <cellStyle name="60% - Accent2 2" xfId="40"/>
    <cellStyle name="60% - Accent3 2" xfId="41"/>
    <cellStyle name="60% - Accent4 2" xfId="42"/>
    <cellStyle name="60% - Accent5 2" xfId="43"/>
    <cellStyle name="60% - Accent6 2" xfId="44"/>
    <cellStyle name="60% - Akzent1" xfId="45"/>
    <cellStyle name="60% - Akzent2" xfId="46"/>
    <cellStyle name="60% - Akzent3" xfId="47"/>
    <cellStyle name="60% - Akzent4" xfId="48"/>
    <cellStyle name="60% - Akzent5" xfId="49"/>
    <cellStyle name="60% - Akzent6" xfId="50"/>
    <cellStyle name="Accent1 2" xfId="51"/>
    <cellStyle name="Accent2 2" xfId="52"/>
    <cellStyle name="Accent3 2" xfId="53"/>
    <cellStyle name="Accent4 2" xfId="54"/>
    <cellStyle name="Accent5 2" xfId="55"/>
    <cellStyle name="Accent6 2" xfId="56"/>
    <cellStyle name="Bad 2" xfId="64"/>
    <cellStyle name="Calculation 2" xfId="57"/>
    <cellStyle name="Check Cell 2" xfId="74"/>
    <cellStyle name="Check Cell 2 2" xfId="139"/>
    <cellStyle name="Comma" xfId="1" builtinId="3"/>
    <cellStyle name="Comma [0] 2" xfId="94"/>
    <cellStyle name="Comma [0] 2 2" xfId="120"/>
    <cellStyle name="Comma [0] 3" xfId="80"/>
    <cellStyle name="Comma 10" xfId="107"/>
    <cellStyle name="Comma 11" xfId="108"/>
    <cellStyle name="Comma 12" xfId="79"/>
    <cellStyle name="Comma 13" xfId="78"/>
    <cellStyle name="Comma 14" xfId="126"/>
    <cellStyle name="Comma 15" xfId="132"/>
    <cellStyle name="Comma 16" xfId="135"/>
    <cellStyle name="Comma 17" xfId="141"/>
    <cellStyle name="Comma 18" xfId="143"/>
    <cellStyle name="Comma 19" xfId="147"/>
    <cellStyle name="Comma 2" xfId="2"/>
    <cellStyle name="Comma 2 2" xfId="12"/>
    <cellStyle name="Comma 2 2 2" xfId="121"/>
    <cellStyle name="Comma 2 2 3" xfId="138"/>
    <cellStyle name="Comma 2 3" xfId="82"/>
    <cellStyle name="Comma 3" xfId="76"/>
    <cellStyle name="Comma 3 2" xfId="96"/>
    <cellStyle name="Comma 3 3" xfId="140"/>
    <cellStyle name="Comma 32" xfId="149"/>
    <cellStyle name="Comma 4" xfId="11"/>
    <cellStyle name="Comma 4 2" xfId="98"/>
    <cellStyle name="Comma 4 3" xfId="137"/>
    <cellStyle name="Comma 5" xfId="100"/>
    <cellStyle name="Comma 6" xfId="102"/>
    <cellStyle name="Comma 7" xfId="104"/>
    <cellStyle name="Comma 8" xfId="106"/>
    <cellStyle name="Comma 9" xfId="95"/>
    <cellStyle name="Comma 9 2" xfId="129"/>
    <cellStyle name="Comma 9 2 2" xfId="133"/>
    <cellStyle name="Currency" xfId="3" builtinId="4"/>
    <cellStyle name="Currency 2" xfId="13"/>
    <cellStyle name="Euro" xfId="83"/>
    <cellStyle name="Euro 2" xfId="84"/>
    <cellStyle name="Explanatory Text 2" xfId="58"/>
    <cellStyle name="Good 2" xfId="59"/>
    <cellStyle name="Heading 1 2" xfId="68"/>
    <cellStyle name="Heading 2 2" xfId="69"/>
    <cellStyle name="Heading 3 2" xfId="70"/>
    <cellStyle name="Heading 4 2" xfId="71"/>
    <cellStyle name="Input 2" xfId="60"/>
    <cellStyle name="Komma 2" xfId="8"/>
    <cellStyle name="Komma 2 2" xfId="136"/>
    <cellStyle name="Komma 3" xfId="10"/>
    <cellStyle name="Linked Cell 2" xfId="72"/>
    <cellStyle name="Neutral 2" xfId="61"/>
    <cellStyle name="Normal" xfId="0" builtinId="0"/>
    <cellStyle name="Normal 10" xfId="105"/>
    <cellStyle name="Normal 10 2" xfId="148"/>
    <cellStyle name="Normal 11" xfId="110"/>
    <cellStyle name="Normal 11 2" xfId="116"/>
    <cellStyle name="Normal 12" xfId="118"/>
    <cellStyle name="Normal 13" xfId="115"/>
    <cellStyle name="Normal 13 2" xfId="117"/>
    <cellStyle name="Normal 13 3" xfId="124"/>
    <cellStyle name="Normal 13 3 2" xfId="125"/>
    <cellStyle name="Normal 13 3 2 2" xfId="145"/>
    <cellStyle name="Normal 13 3 3" xfId="144"/>
    <cellStyle name="Normal 14" xfId="119"/>
    <cellStyle name="Normal 14 2" xfId="142"/>
    <cellStyle name="Normal 15" xfId="127"/>
    <cellStyle name="Normal 15 2" xfId="146"/>
    <cellStyle name="Normal 16" xfId="130"/>
    <cellStyle name="Normal 17" xfId="150"/>
    <cellStyle name="Normal 2" xfId="4"/>
    <cellStyle name="Normal 2 2" xfId="75"/>
    <cellStyle name="Normal 2 2 2" xfId="122"/>
    <cellStyle name="Normal 2 2 3" xfId="85"/>
    <cellStyle name="Normal 2 3" xfId="86"/>
    <cellStyle name="Normal 2 4" xfId="87"/>
    <cellStyle name="Normal 2 5" xfId="88"/>
    <cellStyle name="Normal 2 6" xfId="109"/>
    <cellStyle name="Normal 2 7" xfId="81"/>
    <cellStyle name="Normal 2_A_General Items_EKr_PMe_RT2" xfId="89"/>
    <cellStyle name="Normal 3" xfId="6"/>
    <cellStyle name="Normal 3 2" xfId="14"/>
    <cellStyle name="Normal 3 2 2" xfId="90"/>
    <cellStyle name="Normal 3 3" xfId="92"/>
    <cellStyle name="Normal 3 4" xfId="123"/>
    <cellStyle name="Normal 4" xfId="91"/>
    <cellStyle name="Normal 5" xfId="93"/>
    <cellStyle name="Normal 6" xfId="97"/>
    <cellStyle name="Normal 7" xfId="99"/>
    <cellStyle name="Normal 8" xfId="101"/>
    <cellStyle name="Normal 9" xfId="103"/>
    <cellStyle name="Normal 9 2" xfId="128"/>
    <cellStyle name="Note 2" xfId="62"/>
    <cellStyle name="Output 2" xfId="63"/>
    <cellStyle name="Percent 2" xfId="77"/>
    <cellStyle name="Percent 3" xfId="131"/>
    <cellStyle name="Percent 4" xfId="134"/>
    <cellStyle name="Standard 2" xfId="5"/>
    <cellStyle name="Standard 3" xfId="111"/>
    <cellStyle name="Standard 5" xfId="113"/>
    <cellStyle name="Standard 6" xfId="114"/>
    <cellStyle name="Standard_BOQ_Civil_W" xfId="65"/>
    <cellStyle name="Title 2" xfId="67"/>
    <cellStyle name="Total 2" xfId="66"/>
    <cellStyle name="Währung 2" xfId="7"/>
    <cellStyle name="Währung 3" xfId="9"/>
    <cellStyle name="Warning Text 2" xfId="73"/>
    <cellStyle name="Βασικό_BOQ_JOINTS" xfId="1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0</xdr:rowOff>
        </xdr:from>
        <xdr:to>
          <xdr:col>0</xdr:col>
          <xdr:colOff>0</xdr:colOff>
          <xdr:row>57</xdr:row>
          <xdr:rowOff>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514350</xdr:colOff>
      <xdr:row>163</xdr:row>
      <xdr:rowOff>466725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00175" y="12373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VizionProject\7.0.RRUGE\2019\02.PARAMASA%202019_BERZH\01.PARAMASA%20GJILAN-PRISHTI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ASA"/>
      <sheetName val="PARALLOGARIA"/>
    </sheetNames>
    <sheetDataSet>
      <sheetData sheetId="0"/>
      <sheetData sheetId="1">
        <row r="7">
          <cell r="C7" t="str">
            <v>m'</v>
          </cell>
        </row>
        <row r="8">
          <cell r="C8" t="str">
            <v>m'</v>
          </cell>
        </row>
        <row r="9">
          <cell r="C9" t="str">
            <v>m'</v>
          </cell>
        </row>
        <row r="10">
          <cell r="C10" t="str">
            <v>m'</v>
          </cell>
        </row>
        <row r="14">
          <cell r="C14" t="str">
            <v>m'</v>
          </cell>
        </row>
        <row r="15">
          <cell r="C15" t="str">
            <v>m2</v>
          </cell>
        </row>
        <row r="16">
          <cell r="C16" t="str">
            <v>m'</v>
          </cell>
        </row>
        <row r="17">
          <cell r="C17" t="str">
            <v>m'</v>
          </cell>
        </row>
        <row r="18">
          <cell r="C18" t="str">
            <v>m2</v>
          </cell>
        </row>
        <row r="19">
          <cell r="C19" t="str">
            <v>cope</v>
          </cell>
        </row>
        <row r="20">
          <cell r="C20" t="str">
            <v>cope</v>
          </cell>
        </row>
        <row r="21">
          <cell r="C21" t="str">
            <v>cope</v>
          </cell>
        </row>
        <row r="25">
          <cell r="C25" t="str">
            <v>m3</v>
          </cell>
        </row>
        <row r="26">
          <cell r="C26" t="str">
            <v>m3</v>
          </cell>
        </row>
        <row r="27">
          <cell r="C27" t="str">
            <v>m2</v>
          </cell>
        </row>
        <row r="28">
          <cell r="C28" t="str">
            <v>m2</v>
          </cell>
        </row>
        <row r="29">
          <cell r="C29" t="str">
            <v>m'</v>
          </cell>
        </row>
        <row r="30">
          <cell r="C30" t="str">
            <v>m2</v>
          </cell>
        </row>
        <row r="34">
          <cell r="C34" t="str">
            <v>m3</v>
          </cell>
        </row>
        <row r="35">
          <cell r="C35" t="str">
            <v>m3</v>
          </cell>
        </row>
        <row r="36">
          <cell r="C36" t="str">
            <v>m3</v>
          </cell>
        </row>
        <row r="37">
          <cell r="C37" t="str">
            <v>m3</v>
          </cell>
        </row>
        <row r="38">
          <cell r="C38" t="str">
            <v>m3</v>
          </cell>
        </row>
        <row r="39">
          <cell r="C39" t="str">
            <v>m3</v>
          </cell>
        </row>
        <row r="40">
          <cell r="C40" t="str">
            <v>m'</v>
          </cell>
        </row>
        <row r="41">
          <cell r="C41" t="str">
            <v>m'</v>
          </cell>
        </row>
        <row r="42">
          <cell r="C42" t="str">
            <v>m'</v>
          </cell>
        </row>
        <row r="43">
          <cell r="C43" t="str">
            <v>m2</v>
          </cell>
        </row>
        <row r="44">
          <cell r="C44" t="str">
            <v>m2</v>
          </cell>
        </row>
        <row r="45">
          <cell r="C45" t="str">
            <v>m2</v>
          </cell>
        </row>
        <row r="46">
          <cell r="C46" t="str">
            <v>m2</v>
          </cell>
        </row>
        <row r="47">
          <cell r="C47" t="str">
            <v>m2</v>
          </cell>
        </row>
        <row r="48">
          <cell r="C48" t="str">
            <v>m2</v>
          </cell>
        </row>
        <row r="49">
          <cell r="C49" t="str">
            <v>m2</v>
          </cell>
        </row>
        <row r="51">
          <cell r="C51" t="str">
            <v>m'</v>
          </cell>
        </row>
        <row r="74">
          <cell r="C74" t="str">
            <v>m³</v>
          </cell>
        </row>
        <row r="77">
          <cell r="C77" t="str">
            <v>m³</v>
          </cell>
        </row>
        <row r="78">
          <cell r="C78" t="str">
            <v>m³</v>
          </cell>
        </row>
        <row r="88">
          <cell r="C88" t="str">
            <v>m³</v>
          </cell>
        </row>
        <row r="89">
          <cell r="C89" t="str">
            <v>m³</v>
          </cell>
        </row>
        <row r="90">
          <cell r="C90" t="str">
            <v>m'</v>
          </cell>
        </row>
        <row r="91">
          <cell r="C91" t="str">
            <v>copë</v>
          </cell>
        </row>
        <row r="92">
          <cell r="C92" t="str">
            <v>copë</v>
          </cell>
        </row>
        <row r="93">
          <cell r="C93" t="str">
            <v>copë</v>
          </cell>
        </row>
        <row r="94">
          <cell r="C94" t="str">
            <v>copë</v>
          </cell>
        </row>
        <row r="95">
          <cell r="C95" t="str">
            <v>copë</v>
          </cell>
        </row>
        <row r="123">
          <cell r="C123" t="str">
            <v>m³</v>
          </cell>
        </row>
        <row r="126">
          <cell r="C126" t="str">
            <v>m³</v>
          </cell>
        </row>
        <row r="127">
          <cell r="C127" t="str">
            <v>m³</v>
          </cell>
        </row>
        <row r="135">
          <cell r="C135" t="str">
            <v>m³</v>
          </cell>
        </row>
        <row r="136">
          <cell r="C136" t="str">
            <v>m³</v>
          </cell>
        </row>
        <row r="137">
          <cell r="C137" t="str">
            <v>m'</v>
          </cell>
        </row>
        <row r="138">
          <cell r="C138" t="str">
            <v>copë</v>
          </cell>
        </row>
        <row r="139">
          <cell r="C139" t="str">
            <v>copë</v>
          </cell>
        </row>
        <row r="140">
          <cell r="C140" t="str">
            <v>copë</v>
          </cell>
        </row>
        <row r="163">
          <cell r="C163" t="str">
            <v>m'</v>
          </cell>
        </row>
        <row r="164">
          <cell r="C164" t="str">
            <v>m'</v>
          </cell>
        </row>
        <row r="165">
          <cell r="C165" t="str">
            <v>m'</v>
          </cell>
        </row>
        <row r="166">
          <cell r="C166" t="str">
            <v>m'</v>
          </cell>
        </row>
        <row r="167">
          <cell r="C167" t="str">
            <v>m'</v>
          </cell>
        </row>
        <row r="168">
          <cell r="C168" t="str">
            <v>m2</v>
          </cell>
        </row>
        <row r="169">
          <cell r="C169" t="str">
            <v>copë</v>
          </cell>
        </row>
        <row r="173">
          <cell r="C173" t="str">
            <v>cope</v>
          </cell>
        </row>
        <row r="174">
          <cell r="C174" t="str">
            <v>cope</v>
          </cell>
        </row>
        <row r="175">
          <cell r="C175" t="str">
            <v>cope</v>
          </cell>
        </row>
        <row r="176">
          <cell r="C176" t="str">
            <v>m2</v>
          </cell>
        </row>
        <row r="195">
          <cell r="C195" t="str">
            <v>m3</v>
          </cell>
        </row>
        <row r="196">
          <cell r="C196" t="str">
            <v>m3</v>
          </cell>
        </row>
        <row r="198">
          <cell r="C198" t="str">
            <v>m3</v>
          </cell>
        </row>
        <row r="199">
          <cell r="C199" t="str">
            <v>m3</v>
          </cell>
        </row>
        <row r="200">
          <cell r="C200" t="str">
            <v>kg</v>
          </cell>
        </row>
        <row r="201">
          <cell r="C201" t="str">
            <v>m3</v>
          </cell>
        </row>
        <row r="202">
          <cell r="C202" t="str">
            <v>Copë</v>
          </cell>
        </row>
        <row r="203">
          <cell r="C203" t="str">
            <v>Copë</v>
          </cell>
        </row>
        <row r="206">
          <cell r="C206" t="str">
            <v>Copë</v>
          </cell>
        </row>
        <row r="207">
          <cell r="C207" t="str">
            <v>Copë</v>
          </cell>
        </row>
        <row r="208">
          <cell r="C208" t="str">
            <v>Copë</v>
          </cell>
        </row>
        <row r="209">
          <cell r="C209" t="str">
            <v>Copë</v>
          </cell>
        </row>
        <row r="215">
          <cell r="C215" t="str">
            <v>Copë</v>
          </cell>
        </row>
        <row r="216">
          <cell r="C216" t="str">
            <v>Copë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  <pageSetUpPr fitToPage="1"/>
  </sheetPr>
  <dimension ref="A1:I328"/>
  <sheetViews>
    <sheetView tabSelected="1" zoomScale="57" zoomScaleNormal="57" zoomScaleSheetLayoutView="40" zoomScalePageLayoutView="70" workbookViewId="0">
      <selection activeCell="L5" sqref="L5"/>
    </sheetView>
  </sheetViews>
  <sheetFormatPr defaultColWidth="8.7109375" defaultRowHeight="17.25" x14ac:dyDescent="0.25"/>
  <cols>
    <col min="1" max="1" width="13.28515625" style="115" customWidth="1"/>
    <col min="2" max="2" width="100.7109375" style="1" customWidth="1"/>
    <col min="3" max="3" width="16.5703125" style="1" customWidth="1"/>
    <col min="4" max="4" width="21.5703125" style="50" customWidth="1"/>
    <col min="5" max="5" width="22.7109375" style="2" customWidth="1"/>
    <col min="6" max="6" width="31" style="3" bestFit="1" customWidth="1"/>
    <col min="7" max="7" width="8.7109375" style="1"/>
    <col min="8" max="8" width="51.28515625" style="1" customWidth="1"/>
    <col min="9" max="16384" width="8.7109375" style="1"/>
  </cols>
  <sheetData>
    <row r="1" spans="1:7" ht="84.75" customHeight="1" thickBot="1" x14ac:dyDescent="0.3">
      <c r="A1" s="265" t="s">
        <v>220</v>
      </c>
      <c r="B1" s="266"/>
      <c r="C1" s="266"/>
      <c r="D1" s="266"/>
      <c r="E1" s="266"/>
      <c r="F1" s="267"/>
      <c r="G1" s="67"/>
    </row>
    <row r="2" spans="1:7" ht="42.75" customHeight="1" thickBot="1" x14ac:dyDescent="0.3">
      <c r="A2" s="265" t="s">
        <v>221</v>
      </c>
      <c r="B2" s="266"/>
      <c r="C2" s="266"/>
      <c r="D2" s="266"/>
      <c r="E2" s="266"/>
      <c r="F2" s="267"/>
      <c r="G2" s="5"/>
    </row>
    <row r="3" spans="1:7" ht="216.75" customHeight="1" thickBot="1" x14ac:dyDescent="0.3">
      <c r="A3" s="268" t="s">
        <v>224</v>
      </c>
      <c r="B3" s="269"/>
      <c r="C3" s="269"/>
      <c r="D3" s="269"/>
      <c r="E3" s="269"/>
      <c r="F3" s="270"/>
      <c r="G3" s="67"/>
    </row>
    <row r="4" spans="1:7" s="5" customFormat="1" ht="46.5" customHeight="1" thickBot="1" x14ac:dyDescent="0.3">
      <c r="A4" s="238">
        <v>1</v>
      </c>
      <c r="B4" s="271" t="s">
        <v>256</v>
      </c>
      <c r="C4" s="272"/>
      <c r="D4" s="272"/>
      <c r="E4" s="272"/>
      <c r="F4" s="273"/>
    </row>
    <row r="5" spans="1:7" ht="22.5" x14ac:dyDescent="0.25">
      <c r="A5" s="237">
        <v>1.1000000000000001</v>
      </c>
      <c r="B5" s="98" t="s">
        <v>123</v>
      </c>
      <c r="C5" s="98"/>
      <c r="D5" s="98"/>
      <c r="E5" s="98"/>
      <c r="F5" s="113"/>
    </row>
    <row r="6" spans="1:7" ht="22.5" x14ac:dyDescent="0.25">
      <c r="A6" s="73" t="s">
        <v>217</v>
      </c>
      <c r="B6" s="69" t="s">
        <v>218</v>
      </c>
      <c r="C6" s="69" t="s">
        <v>283</v>
      </c>
      <c r="D6" s="68" t="s">
        <v>219</v>
      </c>
      <c r="E6" s="68" t="s">
        <v>222</v>
      </c>
      <c r="F6" s="86" t="s">
        <v>223</v>
      </c>
    </row>
    <row r="7" spans="1:7" ht="72" x14ac:dyDescent="0.25">
      <c r="A7" s="74" t="s">
        <v>1</v>
      </c>
      <c r="B7" s="70" t="s">
        <v>124</v>
      </c>
      <c r="C7" s="71" t="str">
        <f>[1]PARALLOGARIA!C7</f>
        <v>m'</v>
      </c>
      <c r="D7" s="71">
        <v>2897.02</v>
      </c>
      <c r="E7" s="72"/>
      <c r="F7" s="75">
        <f t="shared" ref="F7:F9" si="0">D7*E7</f>
        <v>0</v>
      </c>
    </row>
    <row r="8" spans="1:7" ht="96" x14ac:dyDescent="0.25">
      <c r="A8" s="74" t="s">
        <v>2</v>
      </c>
      <c r="B8" s="70" t="s">
        <v>125</v>
      </c>
      <c r="C8" s="71" t="str">
        <f>[1]PARALLOGARIA!C8</f>
        <v>m'</v>
      </c>
      <c r="D8" s="71">
        <v>2897.02</v>
      </c>
      <c r="E8" s="72"/>
      <c r="F8" s="75">
        <f t="shared" si="0"/>
        <v>0</v>
      </c>
    </row>
    <row r="9" spans="1:7" ht="48" x14ac:dyDescent="0.25">
      <c r="A9" s="74" t="s">
        <v>3</v>
      </c>
      <c r="B9" s="70" t="s">
        <v>126</v>
      </c>
      <c r="C9" s="71" t="str">
        <f>[1]PARALLOGARIA!C9</f>
        <v>m'</v>
      </c>
      <c r="D9" s="71">
        <v>2897.02</v>
      </c>
      <c r="E9" s="72"/>
      <c r="F9" s="75">
        <f t="shared" si="0"/>
        <v>0</v>
      </c>
    </row>
    <row r="10" spans="1:7" ht="81" customHeight="1" thickBot="1" x14ac:dyDescent="0.3">
      <c r="A10" s="77" t="s">
        <v>4</v>
      </c>
      <c r="B10" s="78" t="s">
        <v>127</v>
      </c>
      <c r="C10" s="79" t="str">
        <f>[1]PARALLOGARIA!C10</f>
        <v>m'</v>
      </c>
      <c r="D10" s="79">
        <v>2897.02</v>
      </c>
      <c r="E10" s="80"/>
      <c r="F10" s="81">
        <f>D10*E10</f>
        <v>0</v>
      </c>
    </row>
    <row r="11" spans="1:7" ht="23.25" thickBot="1" x14ac:dyDescent="0.3">
      <c r="A11" s="82"/>
      <c r="B11" s="83" t="s">
        <v>7</v>
      </c>
      <c r="C11" s="83"/>
      <c r="D11" s="84"/>
      <c r="E11" s="85"/>
      <c r="F11" s="236">
        <f>SUM(F7:F10)</f>
        <v>0</v>
      </c>
    </row>
    <row r="12" spans="1:7" ht="21" thickBot="1" x14ac:dyDescent="0.3">
      <c r="A12" s="14"/>
      <c r="B12" s="12"/>
      <c r="C12" s="12"/>
      <c r="D12" s="51"/>
      <c r="E12" s="15"/>
      <c r="F12" s="43"/>
    </row>
    <row r="13" spans="1:7" ht="23.25" thickBot="1" x14ac:dyDescent="0.3">
      <c r="A13" s="106">
        <v>1.2</v>
      </c>
      <c r="B13" s="91" t="s">
        <v>128</v>
      </c>
      <c r="C13" s="91"/>
      <c r="D13" s="274"/>
      <c r="E13" s="274"/>
      <c r="F13" s="92"/>
    </row>
    <row r="14" spans="1:7" ht="22.5" x14ac:dyDescent="0.25">
      <c r="A14" s="89" t="s">
        <v>217</v>
      </c>
      <c r="B14" s="76" t="s">
        <v>218</v>
      </c>
      <c r="C14" s="69" t="s">
        <v>283</v>
      </c>
      <c r="D14" s="89" t="s">
        <v>219</v>
      </c>
      <c r="E14" s="89" t="s">
        <v>222</v>
      </c>
      <c r="F14" s="89" t="s">
        <v>223</v>
      </c>
    </row>
    <row r="15" spans="1:7" ht="48" x14ac:dyDescent="0.25">
      <c r="A15" s="87" t="s">
        <v>13</v>
      </c>
      <c r="B15" s="70" t="s">
        <v>129</v>
      </c>
      <c r="C15" s="71" t="str">
        <f>[1]PARALLOGARIA!C14</f>
        <v>m'</v>
      </c>
      <c r="D15" s="71">
        <v>165</v>
      </c>
      <c r="E15" s="88"/>
      <c r="F15" s="88">
        <f>D15*E15:E15</f>
        <v>0</v>
      </c>
    </row>
    <row r="16" spans="1:7" ht="48" x14ac:dyDescent="0.25">
      <c r="A16" s="87" t="s">
        <v>14</v>
      </c>
      <c r="B16" s="70" t="s">
        <v>130</v>
      </c>
      <c r="C16" s="71" t="str">
        <f>[1]PARALLOGARIA!C15</f>
        <v>m2</v>
      </c>
      <c r="D16" s="71">
        <v>17439</v>
      </c>
      <c r="E16" s="88"/>
      <c r="F16" s="88">
        <f>D16*E16:E16</f>
        <v>0</v>
      </c>
    </row>
    <row r="17" spans="1:6" ht="96" x14ac:dyDescent="0.25">
      <c r="A17" s="87" t="s">
        <v>15</v>
      </c>
      <c r="B17" s="70" t="s">
        <v>131</v>
      </c>
      <c r="C17" s="71" t="str">
        <f>[1]PARALLOGARIA!C16</f>
        <v>m'</v>
      </c>
      <c r="D17" s="71">
        <v>40</v>
      </c>
      <c r="E17" s="88"/>
      <c r="F17" s="88">
        <f>D17*E17:E17</f>
        <v>0</v>
      </c>
    </row>
    <row r="18" spans="1:6" ht="72" x14ac:dyDescent="0.25">
      <c r="A18" s="87" t="s">
        <v>16</v>
      </c>
      <c r="B18" s="70" t="s">
        <v>132</v>
      </c>
      <c r="C18" s="71" t="str">
        <f>[1]PARALLOGARIA!C17</f>
        <v>m'</v>
      </c>
      <c r="D18" s="71">
        <v>2897.02</v>
      </c>
      <c r="E18" s="88"/>
      <c r="F18" s="88">
        <f>D18*E18</f>
        <v>0</v>
      </c>
    </row>
    <row r="19" spans="1:6" ht="72" x14ac:dyDescent="0.25">
      <c r="A19" s="87" t="s">
        <v>17</v>
      </c>
      <c r="B19" s="70" t="s">
        <v>133</v>
      </c>
      <c r="C19" s="71" t="str">
        <f>[1]PARALLOGARIA!C18</f>
        <v>m2</v>
      </c>
      <c r="D19" s="71">
        <v>320</v>
      </c>
      <c r="E19" s="88"/>
      <c r="F19" s="88">
        <f>D19*E19</f>
        <v>0</v>
      </c>
    </row>
    <row r="20" spans="1:6" ht="48" x14ac:dyDescent="0.25">
      <c r="A20" s="87" t="s">
        <v>18</v>
      </c>
      <c r="B20" s="70" t="s">
        <v>134</v>
      </c>
      <c r="C20" s="71" t="str">
        <f>[1]PARALLOGARIA!C19</f>
        <v>cope</v>
      </c>
      <c r="D20" s="71">
        <v>51</v>
      </c>
      <c r="E20" s="88"/>
      <c r="F20" s="88">
        <f>D20*E20</f>
        <v>0</v>
      </c>
    </row>
    <row r="21" spans="1:6" ht="48" x14ac:dyDescent="0.25">
      <c r="A21" s="87" t="s">
        <v>19</v>
      </c>
      <c r="B21" s="70" t="s">
        <v>135</v>
      </c>
      <c r="C21" s="71" t="str">
        <f>[1]PARALLOGARIA!C20</f>
        <v>cope</v>
      </c>
      <c r="D21" s="71">
        <v>5</v>
      </c>
      <c r="E21" s="88"/>
      <c r="F21" s="88">
        <f>D21*E21:E21</f>
        <v>0</v>
      </c>
    </row>
    <row r="22" spans="1:6" ht="48.75" thickBot="1" x14ac:dyDescent="0.3">
      <c r="A22" s="93" t="s">
        <v>20</v>
      </c>
      <c r="B22" s="78" t="s">
        <v>136</v>
      </c>
      <c r="C22" s="79" t="str">
        <f>[1]PARALLOGARIA!C21</f>
        <v>cope</v>
      </c>
      <c r="D22" s="79">
        <v>25</v>
      </c>
      <c r="E22" s="94"/>
      <c r="F22" s="94">
        <f>D22*E22:E22</f>
        <v>0</v>
      </c>
    </row>
    <row r="23" spans="1:6" ht="23.25" thickBot="1" x14ac:dyDescent="0.3">
      <c r="A23" s="82"/>
      <c r="B23" s="95" t="s">
        <v>52</v>
      </c>
      <c r="C23" s="95"/>
      <c r="D23" s="96"/>
      <c r="E23" s="97"/>
      <c r="F23" s="235">
        <f>SUM(F15:F22)</f>
        <v>0</v>
      </c>
    </row>
    <row r="24" spans="1:6" ht="21" thickBot="1" x14ac:dyDescent="0.3">
      <c r="A24" s="17"/>
      <c r="B24" s="18"/>
      <c r="C24" s="18"/>
      <c r="D24" s="52"/>
      <c r="E24" s="19"/>
      <c r="F24" s="16"/>
    </row>
    <row r="25" spans="1:6" ht="23.25" thickBot="1" x14ac:dyDescent="0.3">
      <c r="A25" s="90">
        <v>1.3</v>
      </c>
      <c r="B25" s="91" t="s">
        <v>137</v>
      </c>
      <c r="C25" s="91"/>
      <c r="D25" s="275"/>
      <c r="E25" s="275"/>
      <c r="F25" s="101"/>
    </row>
    <row r="26" spans="1:6" ht="22.5" x14ac:dyDescent="0.25">
      <c r="A26" s="89" t="s">
        <v>217</v>
      </c>
      <c r="B26" s="76" t="s">
        <v>218</v>
      </c>
      <c r="C26" s="69" t="s">
        <v>283</v>
      </c>
      <c r="D26" s="89" t="s">
        <v>219</v>
      </c>
      <c r="E26" s="89"/>
      <c r="F26" s="89" t="s">
        <v>223</v>
      </c>
    </row>
    <row r="27" spans="1:6" ht="72" x14ac:dyDescent="0.25">
      <c r="A27" s="68" t="s">
        <v>21</v>
      </c>
      <c r="B27" s="70" t="s">
        <v>138</v>
      </c>
      <c r="C27" s="71" t="str">
        <f>[1]PARALLOGARIA!C25</f>
        <v>m3</v>
      </c>
      <c r="D27" s="99">
        <v>19902.93</v>
      </c>
      <c r="E27" s="100"/>
      <c r="F27" s="88">
        <f t="shared" ref="F27:F28" si="1">D27*E27</f>
        <v>0</v>
      </c>
    </row>
    <row r="28" spans="1:6" ht="96" x14ac:dyDescent="0.25">
      <c r="A28" s="68" t="s">
        <v>22</v>
      </c>
      <c r="B28" s="70" t="s">
        <v>139</v>
      </c>
      <c r="C28" s="71" t="str">
        <f>[1]PARALLOGARIA!C26</f>
        <v>m3</v>
      </c>
      <c r="D28" s="71">
        <v>2168</v>
      </c>
      <c r="E28" s="88"/>
      <c r="F28" s="88">
        <f t="shared" si="1"/>
        <v>0</v>
      </c>
    </row>
    <row r="29" spans="1:6" ht="48" x14ac:dyDescent="0.25">
      <c r="A29" s="68" t="s">
        <v>23</v>
      </c>
      <c r="B29" s="70" t="s">
        <v>140</v>
      </c>
      <c r="C29" s="71" t="str">
        <f>[1]PARALLOGARIA!C27</f>
        <v>m2</v>
      </c>
      <c r="D29" s="71">
        <v>29782.78</v>
      </c>
      <c r="E29" s="88"/>
      <c r="F29" s="88">
        <f>D29*E29</f>
        <v>0</v>
      </c>
    </row>
    <row r="30" spans="1:6" ht="48" x14ac:dyDescent="0.25">
      <c r="A30" s="68" t="s">
        <v>24</v>
      </c>
      <c r="B30" s="70" t="s">
        <v>141</v>
      </c>
      <c r="C30" s="71" t="str">
        <f>[1]PARALLOGARIA!C28</f>
        <v>m2</v>
      </c>
      <c r="D30" s="71">
        <v>3098</v>
      </c>
      <c r="E30" s="88"/>
      <c r="F30" s="88">
        <f>D30*E30</f>
        <v>0</v>
      </c>
    </row>
    <row r="31" spans="1:6" ht="48" x14ac:dyDescent="0.25">
      <c r="A31" s="68" t="s">
        <v>25</v>
      </c>
      <c r="B31" s="70" t="s">
        <v>142</v>
      </c>
      <c r="C31" s="71" t="str">
        <f>[1]PARALLOGARIA!C29</f>
        <v>m'</v>
      </c>
      <c r="D31" s="71">
        <v>450</v>
      </c>
      <c r="E31" s="88"/>
      <c r="F31" s="88">
        <f t="shared" ref="F31:F32" si="2">D31*E31</f>
        <v>0</v>
      </c>
    </row>
    <row r="32" spans="1:6" ht="48.75" thickBot="1" x14ac:dyDescent="0.3">
      <c r="A32" s="102" t="s">
        <v>26</v>
      </c>
      <c r="B32" s="78" t="s">
        <v>143</v>
      </c>
      <c r="C32" s="79" t="str">
        <f>[1]PARALLOGARIA!C30</f>
        <v>m2</v>
      </c>
      <c r="D32" s="79">
        <v>6110</v>
      </c>
      <c r="E32" s="94"/>
      <c r="F32" s="94">
        <f t="shared" si="2"/>
        <v>0</v>
      </c>
    </row>
    <row r="33" spans="1:6" s="7" customFormat="1" ht="24.75" thickBot="1" x14ac:dyDescent="0.25">
      <c r="A33" s="103"/>
      <c r="B33" s="83" t="s">
        <v>44</v>
      </c>
      <c r="C33" s="83"/>
      <c r="D33" s="96"/>
      <c r="E33" s="97"/>
      <c r="F33" s="104">
        <f>SUM(F27:F32)</f>
        <v>0</v>
      </c>
    </row>
    <row r="34" spans="1:6" s="7" customFormat="1" ht="21" thickBot="1" x14ac:dyDescent="0.3">
      <c r="A34" s="20"/>
      <c r="B34" s="21"/>
      <c r="C34" s="21"/>
      <c r="D34" s="53"/>
      <c r="E34" s="22"/>
      <c r="F34" s="23"/>
    </row>
    <row r="35" spans="1:6" ht="23.25" thickBot="1" x14ac:dyDescent="0.3">
      <c r="A35" s="106">
        <v>1.4</v>
      </c>
      <c r="B35" s="91" t="s">
        <v>215</v>
      </c>
      <c r="C35" s="91"/>
      <c r="D35" s="107"/>
      <c r="E35" s="108"/>
      <c r="F35" s="109"/>
    </row>
    <row r="36" spans="1:6" ht="22.5" x14ac:dyDescent="0.25">
      <c r="A36" s="89" t="s">
        <v>217</v>
      </c>
      <c r="B36" s="76" t="s">
        <v>218</v>
      </c>
      <c r="C36" s="69" t="s">
        <v>283</v>
      </c>
      <c r="D36" s="89" t="s">
        <v>219</v>
      </c>
      <c r="E36" s="89" t="s">
        <v>222</v>
      </c>
      <c r="F36" s="89" t="s">
        <v>223</v>
      </c>
    </row>
    <row r="37" spans="1:6" ht="120" x14ac:dyDescent="0.25">
      <c r="A37" s="68" t="s">
        <v>27</v>
      </c>
      <c r="B37" s="70" t="s">
        <v>291</v>
      </c>
      <c r="C37" s="71" t="str">
        <f>[1]PARALLOGARIA!C34</f>
        <v>m3</v>
      </c>
      <c r="D37" s="71">
        <v>18566.060000000001</v>
      </c>
      <c r="E37" s="88"/>
      <c r="F37" s="105">
        <f t="shared" ref="F37:F53" si="3">E37*D37</f>
        <v>0</v>
      </c>
    </row>
    <row r="38" spans="1:6" ht="120" x14ac:dyDescent="0.25">
      <c r="A38" s="68" t="s">
        <v>28</v>
      </c>
      <c r="B38" s="70" t="s">
        <v>292</v>
      </c>
      <c r="C38" s="71" t="str">
        <f>[1]PARALLOGARIA!C35</f>
        <v>m3</v>
      </c>
      <c r="D38" s="71">
        <v>1240</v>
      </c>
      <c r="E38" s="88"/>
      <c r="F38" s="105">
        <f t="shared" si="3"/>
        <v>0</v>
      </c>
    </row>
    <row r="39" spans="1:6" ht="72" x14ac:dyDescent="0.25">
      <c r="A39" s="68" t="s">
        <v>29</v>
      </c>
      <c r="B39" s="70" t="s">
        <v>293</v>
      </c>
      <c r="C39" s="71" t="str">
        <f>[1]PARALLOGARIA!C36</f>
        <v>m3</v>
      </c>
      <c r="D39" s="71">
        <v>13847.81</v>
      </c>
      <c r="E39" s="88"/>
      <c r="F39" s="105">
        <f t="shared" si="3"/>
        <v>0</v>
      </c>
    </row>
    <row r="40" spans="1:6" ht="72" x14ac:dyDescent="0.25">
      <c r="A40" s="68" t="s">
        <v>30</v>
      </c>
      <c r="B40" s="70" t="s">
        <v>290</v>
      </c>
      <c r="C40" s="71" t="str">
        <f>[1]PARALLOGARIA!C37</f>
        <v>m3</v>
      </c>
      <c r="D40" s="71">
        <v>775</v>
      </c>
      <c r="E40" s="88"/>
      <c r="F40" s="105">
        <f t="shared" si="3"/>
        <v>0</v>
      </c>
    </row>
    <row r="41" spans="1:6" ht="96" x14ac:dyDescent="0.25">
      <c r="A41" s="68" t="s">
        <v>31</v>
      </c>
      <c r="B41" s="70" t="s">
        <v>294</v>
      </c>
      <c r="C41" s="71" t="str">
        <f>[1]PARALLOGARIA!C38</f>
        <v>m3</v>
      </c>
      <c r="D41" s="71">
        <v>9860</v>
      </c>
      <c r="E41" s="88"/>
      <c r="F41" s="105">
        <f t="shared" si="3"/>
        <v>0</v>
      </c>
    </row>
    <row r="42" spans="1:6" ht="72" x14ac:dyDescent="0.25">
      <c r="A42" s="68" t="s">
        <v>32</v>
      </c>
      <c r="B42" s="70" t="s">
        <v>295</v>
      </c>
      <c r="C42" s="71" t="str">
        <f>[1]PARALLOGARIA!C39</f>
        <v>m3</v>
      </c>
      <c r="D42" s="71">
        <v>472.5</v>
      </c>
      <c r="E42" s="88"/>
      <c r="F42" s="105">
        <f t="shared" si="3"/>
        <v>0</v>
      </c>
    </row>
    <row r="43" spans="1:6" ht="72" x14ac:dyDescent="0.25">
      <c r="A43" s="68" t="s">
        <v>33</v>
      </c>
      <c r="B43" s="70" t="s">
        <v>144</v>
      </c>
      <c r="C43" s="71" t="str">
        <f>[1]PARALLOGARIA!C40</f>
        <v>m'</v>
      </c>
      <c r="D43" s="71">
        <v>11650</v>
      </c>
      <c r="E43" s="88"/>
      <c r="F43" s="105">
        <f t="shared" si="3"/>
        <v>0</v>
      </c>
    </row>
    <row r="44" spans="1:6" ht="96" x14ac:dyDescent="0.25">
      <c r="A44" s="68" t="s">
        <v>34</v>
      </c>
      <c r="B44" s="70" t="s">
        <v>145</v>
      </c>
      <c r="C44" s="71" t="str">
        <f>[1]PARALLOGARIA!C41</f>
        <v>m'</v>
      </c>
      <c r="D44" s="71">
        <v>820</v>
      </c>
      <c r="E44" s="88"/>
      <c r="F44" s="105">
        <f t="shared" si="3"/>
        <v>0</v>
      </c>
    </row>
    <row r="45" spans="1:6" ht="72" x14ac:dyDescent="0.25">
      <c r="A45" s="68" t="s">
        <v>35</v>
      </c>
      <c r="B45" s="70" t="s">
        <v>146</v>
      </c>
      <c r="C45" s="71" t="str">
        <f>[1]PARALLOGARIA!C42</f>
        <v>m'</v>
      </c>
      <c r="D45" s="71">
        <v>5850</v>
      </c>
      <c r="E45" s="88"/>
      <c r="F45" s="105">
        <f t="shared" si="3"/>
        <v>0</v>
      </c>
    </row>
    <row r="46" spans="1:6" ht="168" x14ac:dyDescent="0.25">
      <c r="A46" s="68" t="s">
        <v>36</v>
      </c>
      <c r="B46" s="70" t="s">
        <v>289</v>
      </c>
      <c r="C46" s="71" t="str">
        <f>[1]PARALLOGARIA!C43</f>
        <v>m2</v>
      </c>
      <c r="D46" s="71">
        <v>9240</v>
      </c>
      <c r="E46" s="88"/>
      <c r="F46" s="105">
        <f t="shared" si="3"/>
        <v>0</v>
      </c>
    </row>
    <row r="47" spans="1:6" ht="240" x14ac:dyDescent="0.25">
      <c r="A47" s="68" t="s">
        <v>37</v>
      </c>
      <c r="B47" s="70" t="s">
        <v>296</v>
      </c>
      <c r="C47" s="71" t="str">
        <f>[1]PARALLOGARIA!C44</f>
        <v>m2</v>
      </c>
      <c r="D47" s="71">
        <v>43940</v>
      </c>
      <c r="E47" s="88"/>
      <c r="F47" s="105">
        <f t="shared" si="3"/>
        <v>0</v>
      </c>
    </row>
    <row r="48" spans="1:6" ht="264" x14ac:dyDescent="0.25">
      <c r="A48" s="68" t="s">
        <v>38</v>
      </c>
      <c r="B48" s="70" t="s">
        <v>297</v>
      </c>
      <c r="C48" s="71" t="str">
        <f>[1]PARALLOGARIA!C45</f>
        <v>m2</v>
      </c>
      <c r="D48" s="71">
        <v>2710</v>
      </c>
      <c r="E48" s="88"/>
      <c r="F48" s="105">
        <f t="shared" si="3"/>
        <v>0</v>
      </c>
    </row>
    <row r="49" spans="1:6" ht="240" x14ac:dyDescent="0.25">
      <c r="A49" s="68" t="s">
        <v>39</v>
      </c>
      <c r="B49" s="70" t="s">
        <v>298</v>
      </c>
      <c r="C49" s="71" t="str">
        <f>[1]PARALLOGARIA!C46</f>
        <v>m2</v>
      </c>
      <c r="D49" s="71">
        <v>43940</v>
      </c>
      <c r="E49" s="88"/>
      <c r="F49" s="105">
        <f t="shared" si="3"/>
        <v>0</v>
      </c>
    </row>
    <row r="50" spans="1:6" ht="264" x14ac:dyDescent="0.25">
      <c r="A50" s="68" t="s">
        <v>40</v>
      </c>
      <c r="B50" s="70" t="s">
        <v>299</v>
      </c>
      <c r="C50" s="71" t="str">
        <f>[1]PARALLOGARIA!C47</f>
        <v>m2</v>
      </c>
      <c r="D50" s="71">
        <v>2710</v>
      </c>
      <c r="E50" s="88"/>
      <c r="F50" s="105">
        <f t="shared" si="3"/>
        <v>0</v>
      </c>
    </row>
    <row r="51" spans="1:6" ht="216" x14ac:dyDescent="0.25">
      <c r="A51" s="68" t="s">
        <v>41</v>
      </c>
      <c r="B51" s="70" t="s">
        <v>300</v>
      </c>
      <c r="C51" s="71" t="str">
        <f>[1]PARALLOGARIA!C48</f>
        <v>m2</v>
      </c>
      <c r="D51" s="71">
        <v>43940</v>
      </c>
      <c r="E51" s="88"/>
      <c r="F51" s="105">
        <f t="shared" si="3"/>
        <v>0</v>
      </c>
    </row>
    <row r="52" spans="1:6" ht="216" x14ac:dyDescent="0.25">
      <c r="A52" s="68" t="s">
        <v>42</v>
      </c>
      <c r="B52" s="70" t="s">
        <v>300</v>
      </c>
      <c r="C52" s="71" t="str">
        <f>[1]PARALLOGARIA!C49</f>
        <v>m2</v>
      </c>
      <c r="D52" s="71">
        <v>2710</v>
      </c>
      <c r="E52" s="88"/>
      <c r="F52" s="105">
        <f t="shared" si="3"/>
        <v>0</v>
      </c>
    </row>
    <row r="53" spans="1:6" ht="168.75" thickBot="1" x14ac:dyDescent="0.3">
      <c r="A53" s="102" t="s">
        <v>43</v>
      </c>
      <c r="B53" s="78" t="s">
        <v>287</v>
      </c>
      <c r="C53" s="79" t="str">
        <f>[1]PARALLOGARIA!$C$51</f>
        <v>m'</v>
      </c>
      <c r="D53" s="79">
        <v>220</v>
      </c>
      <c r="E53" s="94"/>
      <c r="F53" s="110">
        <f t="shared" si="3"/>
        <v>0</v>
      </c>
    </row>
    <row r="54" spans="1:6" ht="24.75" thickBot="1" x14ac:dyDescent="0.3">
      <c r="A54" s="103"/>
      <c r="B54" s="83" t="s">
        <v>122</v>
      </c>
      <c r="C54" s="83"/>
      <c r="D54" s="111"/>
      <c r="E54" s="112"/>
      <c r="F54" s="104">
        <f>SUM(F37:F53)</f>
        <v>0</v>
      </c>
    </row>
    <row r="55" spans="1:6" ht="20.25" thickBot="1" x14ac:dyDescent="0.3">
      <c r="A55" s="35"/>
      <c r="B55" s="35"/>
      <c r="C55" s="35"/>
      <c r="D55" s="55"/>
      <c r="E55" s="35"/>
      <c r="F55" s="35"/>
    </row>
    <row r="56" spans="1:6" ht="24" thickTop="1" thickBot="1" x14ac:dyDescent="0.3">
      <c r="A56" s="14"/>
      <c r="B56" s="12"/>
      <c r="C56" s="12"/>
      <c r="D56" s="51"/>
      <c r="E56" s="45" t="s">
        <v>255</v>
      </c>
      <c r="F56" s="46">
        <f>F54+F33+F23+F11</f>
        <v>0</v>
      </c>
    </row>
    <row r="57" spans="1:6" ht="21.75" thickTop="1" thickBot="1" x14ac:dyDescent="0.3">
      <c r="A57" s="14"/>
      <c r="B57" s="12"/>
      <c r="C57" s="12"/>
      <c r="D57" s="51"/>
      <c r="E57" s="15"/>
      <c r="F57" s="24"/>
    </row>
    <row r="58" spans="1:6" ht="23.25" thickBot="1" x14ac:dyDescent="0.3">
      <c r="A58" s="116">
        <v>2</v>
      </c>
      <c r="B58" s="117" t="s">
        <v>147</v>
      </c>
      <c r="C58" s="117"/>
      <c r="D58" s="107"/>
      <c r="E58" s="118"/>
      <c r="F58" s="109"/>
    </row>
    <row r="59" spans="1:6" ht="23.25" thickBot="1" x14ac:dyDescent="0.3">
      <c r="A59" s="144" t="s">
        <v>217</v>
      </c>
      <c r="B59" s="130" t="s">
        <v>218</v>
      </c>
      <c r="C59" s="69" t="s">
        <v>283</v>
      </c>
      <c r="D59" s="144" t="s">
        <v>219</v>
      </c>
      <c r="E59" s="144" t="s">
        <v>222</v>
      </c>
      <c r="F59" s="144" t="s">
        <v>223</v>
      </c>
    </row>
    <row r="60" spans="1:6" ht="24.75" thickBot="1" x14ac:dyDescent="0.3">
      <c r="A60" s="122" t="s">
        <v>8</v>
      </c>
      <c r="B60" s="147" t="s">
        <v>148</v>
      </c>
      <c r="C60" s="147"/>
      <c r="D60" s="137"/>
      <c r="E60" s="138"/>
      <c r="F60" s="139"/>
    </row>
    <row r="61" spans="1:6" ht="120.75" thickBot="1" x14ac:dyDescent="0.3">
      <c r="A61" s="144" t="s">
        <v>0</v>
      </c>
      <c r="B61" s="131" t="s">
        <v>149</v>
      </c>
      <c r="C61" s="79" t="str">
        <f>[1]PARALLOGARIA!$C$51</f>
        <v>m'</v>
      </c>
      <c r="D61" s="145">
        <v>2815.71</v>
      </c>
      <c r="E61" s="146"/>
      <c r="F61" s="134">
        <f>D61*E61</f>
        <v>0</v>
      </c>
    </row>
    <row r="62" spans="1:6" ht="23.25" thickBot="1" x14ac:dyDescent="0.3">
      <c r="A62" s="122"/>
      <c r="B62" s="83" t="s">
        <v>225</v>
      </c>
      <c r="C62" s="83"/>
      <c r="D62" s="123"/>
      <c r="E62" s="124"/>
      <c r="F62" s="125">
        <f>SUM(F61:F61)</f>
        <v>0</v>
      </c>
    </row>
    <row r="63" spans="1:6" ht="24.75" thickBot="1" x14ac:dyDescent="0.3">
      <c r="A63" s="122" t="s">
        <v>9</v>
      </c>
      <c r="B63" s="136" t="s">
        <v>150</v>
      </c>
      <c r="C63" s="136"/>
      <c r="D63" s="137"/>
      <c r="E63" s="138"/>
      <c r="F63" s="139"/>
    </row>
    <row r="64" spans="1:6" ht="96" x14ac:dyDescent="0.25">
      <c r="A64" s="89" t="s">
        <v>45</v>
      </c>
      <c r="B64" s="140" t="s">
        <v>151</v>
      </c>
      <c r="C64" s="140" t="s">
        <v>284</v>
      </c>
      <c r="D64" s="119">
        <v>1</v>
      </c>
      <c r="E64" s="126"/>
      <c r="F64" s="121">
        <f t="shared" ref="F64:F65" si="4">D64*E64</f>
        <v>0</v>
      </c>
    </row>
    <row r="65" spans="1:6" ht="120.75" thickBot="1" x14ac:dyDescent="0.3">
      <c r="A65" s="102" t="s">
        <v>227</v>
      </c>
      <c r="B65" s="78" t="s">
        <v>152</v>
      </c>
      <c r="C65" s="78" t="s">
        <v>284</v>
      </c>
      <c r="D65" s="79">
        <v>1</v>
      </c>
      <c r="E65" s="94"/>
      <c r="F65" s="110">
        <f t="shared" si="4"/>
        <v>0</v>
      </c>
    </row>
    <row r="66" spans="1:6" ht="23.25" thickBot="1" x14ac:dyDescent="0.3">
      <c r="A66" s="116"/>
      <c r="B66" s="83" t="s">
        <v>226</v>
      </c>
      <c r="C66" s="83"/>
      <c r="D66" s="111"/>
      <c r="E66" s="112"/>
      <c r="F66" s="125">
        <f>SUM(F64:F65)</f>
        <v>0</v>
      </c>
    </row>
    <row r="67" spans="1:6" ht="24.75" thickBot="1" x14ac:dyDescent="0.3">
      <c r="A67" s="122" t="s">
        <v>10</v>
      </c>
      <c r="B67" s="136" t="s">
        <v>153</v>
      </c>
      <c r="C67" s="136"/>
      <c r="D67" s="141"/>
      <c r="E67" s="142"/>
      <c r="F67" s="143"/>
    </row>
    <row r="68" spans="1:6" ht="144" x14ac:dyDescent="0.25">
      <c r="A68" s="89" t="s">
        <v>53</v>
      </c>
      <c r="B68" s="140" t="s">
        <v>154</v>
      </c>
      <c r="C68" s="119" t="str">
        <f>[1]PARALLOGARIA!C74</f>
        <v>m³</v>
      </c>
      <c r="D68" s="119">
        <v>5205</v>
      </c>
      <c r="E68" s="126"/>
      <c r="F68" s="121">
        <f t="shared" ref="F68:F72" si="5">D68*E68</f>
        <v>0</v>
      </c>
    </row>
    <row r="69" spans="1:6" ht="216" x14ac:dyDescent="0.25">
      <c r="A69" s="68" t="s">
        <v>46</v>
      </c>
      <c r="B69" s="70" t="s">
        <v>155</v>
      </c>
      <c r="C69" s="71" t="s">
        <v>285</v>
      </c>
      <c r="D69" s="71">
        <v>2815.78</v>
      </c>
      <c r="E69" s="88"/>
      <c r="F69" s="105">
        <f t="shared" si="5"/>
        <v>0</v>
      </c>
    </row>
    <row r="70" spans="1:6" ht="24" x14ac:dyDescent="0.25">
      <c r="A70" s="68" t="s">
        <v>54</v>
      </c>
      <c r="B70" s="70" t="s">
        <v>156</v>
      </c>
      <c r="C70" s="71" t="s">
        <v>285</v>
      </c>
      <c r="D70" s="71">
        <v>2815.78</v>
      </c>
      <c r="E70" s="88"/>
      <c r="F70" s="105">
        <f t="shared" si="5"/>
        <v>0</v>
      </c>
    </row>
    <row r="71" spans="1:6" ht="48" x14ac:dyDescent="0.25">
      <c r="A71" s="68" t="s">
        <v>55</v>
      </c>
      <c r="B71" s="70" t="s">
        <v>157</v>
      </c>
      <c r="C71" s="71" t="str">
        <f>[1]PARALLOGARIA!C77</f>
        <v>m³</v>
      </c>
      <c r="D71" s="71">
        <v>1420</v>
      </c>
      <c r="E71" s="88"/>
      <c r="F71" s="105">
        <f t="shared" si="5"/>
        <v>0</v>
      </c>
    </row>
    <row r="72" spans="1:6" ht="96.75" thickBot="1" x14ac:dyDescent="0.3">
      <c r="A72" s="102" t="s">
        <v>56</v>
      </c>
      <c r="B72" s="78" t="s">
        <v>158</v>
      </c>
      <c r="C72" s="79" t="str">
        <f>[1]PARALLOGARIA!C78</f>
        <v>m³</v>
      </c>
      <c r="D72" s="79">
        <v>969.22</v>
      </c>
      <c r="E72" s="94"/>
      <c r="F72" s="110">
        <f t="shared" si="5"/>
        <v>0</v>
      </c>
    </row>
    <row r="73" spans="1:6" ht="24.75" thickBot="1" x14ac:dyDescent="0.3">
      <c r="A73" s="103"/>
      <c r="B73" s="83" t="s">
        <v>228</v>
      </c>
      <c r="C73" s="83"/>
      <c r="D73" s="123"/>
      <c r="E73" s="124"/>
      <c r="F73" s="125">
        <f>SUM(F68:F72)</f>
        <v>0</v>
      </c>
    </row>
    <row r="74" spans="1:6" ht="24.75" thickBot="1" x14ac:dyDescent="0.3">
      <c r="A74" s="122" t="s">
        <v>11</v>
      </c>
      <c r="B74" s="136" t="s">
        <v>159</v>
      </c>
      <c r="C74" s="136"/>
      <c r="D74" s="137"/>
      <c r="E74" s="138"/>
      <c r="F74" s="139"/>
    </row>
    <row r="75" spans="1:6" ht="48" x14ac:dyDescent="0.25">
      <c r="A75" s="89" t="s">
        <v>47</v>
      </c>
      <c r="B75" s="140" t="s">
        <v>301</v>
      </c>
      <c r="C75" s="140"/>
      <c r="D75" s="119"/>
      <c r="E75" s="126"/>
      <c r="F75" s="121"/>
    </row>
    <row r="76" spans="1:6" ht="24" x14ac:dyDescent="0.25">
      <c r="A76" s="68" t="s">
        <v>229</v>
      </c>
      <c r="B76" s="70" t="s">
        <v>160</v>
      </c>
      <c r="C76" s="71" t="s">
        <v>285</v>
      </c>
      <c r="D76" s="71">
        <v>1920</v>
      </c>
      <c r="E76" s="88"/>
      <c r="F76" s="105">
        <f>E76*D76</f>
        <v>0</v>
      </c>
    </row>
    <row r="77" spans="1:6" ht="24" x14ac:dyDescent="0.25">
      <c r="A77" s="68" t="s">
        <v>230</v>
      </c>
      <c r="B77" s="70" t="s">
        <v>161</v>
      </c>
      <c r="C77" s="71" t="s">
        <v>285</v>
      </c>
      <c r="D77" s="71">
        <v>856</v>
      </c>
      <c r="E77" s="88"/>
      <c r="F77" s="105">
        <f>E77*D77</f>
        <v>0</v>
      </c>
    </row>
    <row r="78" spans="1:6" ht="24.75" thickBot="1" x14ac:dyDescent="0.3">
      <c r="A78" s="102" t="s">
        <v>231</v>
      </c>
      <c r="B78" s="78" t="s">
        <v>57</v>
      </c>
      <c r="C78" s="79" t="s">
        <v>285</v>
      </c>
      <c r="D78" s="79">
        <v>40</v>
      </c>
      <c r="E78" s="94"/>
      <c r="F78" s="110">
        <f>E78*D78</f>
        <v>0</v>
      </c>
    </row>
    <row r="79" spans="1:6" ht="23.25" thickBot="1" x14ac:dyDescent="0.3">
      <c r="A79" s="90"/>
      <c r="B79" s="83" t="s">
        <v>232</v>
      </c>
      <c r="C79" s="83"/>
      <c r="D79" s="123"/>
      <c r="E79" s="124"/>
      <c r="F79" s="125">
        <f>SUM(F75:F78)</f>
        <v>0</v>
      </c>
    </row>
    <row r="80" spans="1:6" ht="24.75" thickBot="1" x14ac:dyDescent="0.3">
      <c r="A80" s="122" t="s">
        <v>12</v>
      </c>
      <c r="B80" s="136" t="s">
        <v>162</v>
      </c>
      <c r="C80" s="136"/>
      <c r="D80" s="137"/>
      <c r="E80" s="138"/>
      <c r="F80" s="139"/>
    </row>
    <row r="81" spans="1:6" ht="48" x14ac:dyDescent="0.25">
      <c r="A81" s="89" t="s">
        <v>48</v>
      </c>
      <c r="B81" s="140" t="s">
        <v>163</v>
      </c>
      <c r="C81" s="119" t="str">
        <f>[1]PARALLOGARIA!C88</f>
        <v>m³</v>
      </c>
      <c r="D81" s="119">
        <v>22</v>
      </c>
      <c r="E81" s="126"/>
      <c r="F81" s="121">
        <f>D81*E81</f>
        <v>0</v>
      </c>
    </row>
    <row r="82" spans="1:6" ht="48" x14ac:dyDescent="0.25">
      <c r="A82" s="68" t="s">
        <v>58</v>
      </c>
      <c r="B82" s="70" t="s">
        <v>164</v>
      </c>
      <c r="C82" s="71" t="str">
        <f>[1]PARALLOGARIA!C89</f>
        <v>m³</v>
      </c>
      <c r="D82" s="71">
        <v>12</v>
      </c>
      <c r="E82" s="88"/>
      <c r="F82" s="105">
        <f t="shared" ref="F82:F84" si="6">D82*E82</f>
        <v>0</v>
      </c>
    </row>
    <row r="83" spans="1:6" ht="72" x14ac:dyDescent="0.25">
      <c r="A83" s="68" t="s">
        <v>59</v>
      </c>
      <c r="B83" s="70" t="s">
        <v>165</v>
      </c>
      <c r="C83" s="71" t="str">
        <f>[1]PARALLOGARIA!C90</f>
        <v>m'</v>
      </c>
      <c r="D83" s="71">
        <v>105</v>
      </c>
      <c r="E83" s="88"/>
      <c r="F83" s="105">
        <f t="shared" si="6"/>
        <v>0</v>
      </c>
    </row>
    <row r="84" spans="1:6" ht="72" x14ac:dyDescent="0.25">
      <c r="A84" s="68" t="s">
        <v>60</v>
      </c>
      <c r="B84" s="70" t="s">
        <v>166</v>
      </c>
      <c r="C84" s="71" t="str">
        <f>[1]PARALLOGARIA!C91</f>
        <v>copë</v>
      </c>
      <c r="D84" s="71">
        <v>75</v>
      </c>
      <c r="E84" s="88"/>
      <c r="F84" s="105">
        <f t="shared" si="6"/>
        <v>0</v>
      </c>
    </row>
    <row r="85" spans="1:6" ht="72" x14ac:dyDescent="0.25">
      <c r="A85" s="68" t="s">
        <v>61</v>
      </c>
      <c r="B85" s="70" t="s">
        <v>167</v>
      </c>
      <c r="C85" s="71" t="str">
        <f>[1]PARALLOGARIA!C92</f>
        <v>copë</v>
      </c>
      <c r="D85" s="71">
        <v>28</v>
      </c>
      <c r="E85" s="88"/>
      <c r="F85" s="105">
        <f>D85*E85</f>
        <v>0</v>
      </c>
    </row>
    <row r="86" spans="1:6" ht="72" x14ac:dyDescent="0.25">
      <c r="A86" s="68" t="s">
        <v>62</v>
      </c>
      <c r="B86" s="70" t="s">
        <v>168</v>
      </c>
      <c r="C86" s="71" t="str">
        <f>[1]PARALLOGARIA!C93</f>
        <v>copë</v>
      </c>
      <c r="D86" s="71">
        <v>500</v>
      </c>
      <c r="E86" s="88"/>
      <c r="F86" s="105">
        <f>D86*E86</f>
        <v>0</v>
      </c>
    </row>
    <row r="87" spans="1:6" ht="72" x14ac:dyDescent="0.25">
      <c r="A87" s="68" t="s">
        <v>63</v>
      </c>
      <c r="B87" s="70" t="s">
        <v>169</v>
      </c>
      <c r="C87" s="71" t="str">
        <f>[1]PARALLOGARIA!C94</f>
        <v>copë</v>
      </c>
      <c r="D87" s="71">
        <v>75</v>
      </c>
      <c r="E87" s="88"/>
      <c r="F87" s="105">
        <f>D87*E87</f>
        <v>0</v>
      </c>
    </row>
    <row r="88" spans="1:6" ht="96.75" thickBot="1" x14ac:dyDescent="0.3">
      <c r="A88" s="102" t="s">
        <v>64</v>
      </c>
      <c r="B88" s="78" t="s">
        <v>170</v>
      </c>
      <c r="C88" s="79" t="str">
        <f>[1]PARALLOGARIA!C95</f>
        <v>copë</v>
      </c>
      <c r="D88" s="79">
        <v>150</v>
      </c>
      <c r="E88" s="94"/>
      <c r="F88" s="110">
        <f>D88*E88</f>
        <v>0</v>
      </c>
    </row>
    <row r="89" spans="1:6" ht="24.75" thickBot="1" x14ac:dyDescent="0.3">
      <c r="A89" s="103"/>
      <c r="B89" s="83" t="s">
        <v>233</v>
      </c>
      <c r="C89" s="83"/>
      <c r="D89" s="123"/>
      <c r="E89" s="124"/>
      <c r="F89" s="125">
        <f>SUM(F81:F88)</f>
        <v>0</v>
      </c>
    </row>
    <row r="90" spans="1:6" ht="24.75" thickBot="1" x14ac:dyDescent="0.3">
      <c r="A90" s="135">
        <v>2.6</v>
      </c>
      <c r="B90" s="136" t="s">
        <v>171</v>
      </c>
      <c r="C90" s="136"/>
      <c r="D90" s="137"/>
      <c r="E90" s="138"/>
      <c r="F90" s="139"/>
    </row>
    <row r="91" spans="1:6" ht="24.75" thickBot="1" x14ac:dyDescent="0.3">
      <c r="A91" s="130" t="s">
        <v>234</v>
      </c>
      <c r="B91" s="131" t="s">
        <v>172</v>
      </c>
      <c r="C91" s="131" t="s">
        <v>285</v>
      </c>
      <c r="D91" s="132">
        <v>2815.78</v>
      </c>
      <c r="E91" s="133"/>
      <c r="F91" s="134">
        <f>D91*E91</f>
        <v>0</v>
      </c>
    </row>
    <row r="92" spans="1:6" ht="24.75" thickBot="1" x14ac:dyDescent="0.3">
      <c r="A92" s="103"/>
      <c r="B92" s="83" t="s">
        <v>235</v>
      </c>
      <c r="C92" s="83"/>
      <c r="D92" s="111"/>
      <c r="E92" s="112"/>
      <c r="F92" s="125">
        <f>SUM(F91:F91)</f>
        <v>0</v>
      </c>
    </row>
    <row r="93" spans="1:6" ht="24" x14ac:dyDescent="0.25">
      <c r="A93" s="127"/>
      <c r="B93" s="129" t="s">
        <v>258</v>
      </c>
      <c r="C93" s="129"/>
      <c r="D93" s="119"/>
      <c r="E93" s="120"/>
      <c r="F93" s="128">
        <f>F92+F89+F79+F73+F66+F62</f>
        <v>0</v>
      </c>
    </row>
    <row r="94" spans="1:6" ht="21" thickBot="1" x14ac:dyDescent="0.3">
      <c r="A94" s="34"/>
      <c r="B94" s="29"/>
      <c r="C94" s="29"/>
      <c r="D94" s="55"/>
      <c r="E94" s="33"/>
      <c r="F94" s="36"/>
    </row>
    <row r="95" spans="1:6" ht="21.75" thickTop="1" thickBot="1" x14ac:dyDescent="0.3">
      <c r="A95" s="14"/>
      <c r="B95" s="12"/>
      <c r="C95" s="12"/>
      <c r="D95" s="51"/>
      <c r="E95" s="47" t="s">
        <v>257</v>
      </c>
      <c r="F95" s="48">
        <f>F93</f>
        <v>0</v>
      </c>
    </row>
    <row r="96" spans="1:6" ht="21" thickTop="1" x14ac:dyDescent="0.25">
      <c r="A96" s="14"/>
      <c r="B96" s="12"/>
      <c r="C96" s="12"/>
      <c r="D96" s="54"/>
      <c r="E96" s="27"/>
      <c r="F96" s="24"/>
    </row>
    <row r="97" spans="1:6" ht="21" thickBot="1" x14ac:dyDescent="0.3">
      <c r="A97" s="14"/>
      <c r="B97" s="12"/>
      <c r="C97" s="12"/>
      <c r="D97" s="54"/>
      <c r="E97" s="27"/>
      <c r="F97" s="24"/>
    </row>
    <row r="98" spans="1:6" ht="23.25" thickBot="1" x14ac:dyDescent="0.3">
      <c r="A98" s="155">
        <v>3</v>
      </c>
      <c r="B98" s="156" t="s">
        <v>216</v>
      </c>
      <c r="C98" s="156"/>
      <c r="D98" s="157"/>
      <c r="E98" s="158"/>
      <c r="F98" s="159"/>
    </row>
    <row r="99" spans="1:6" ht="23.25" thickBot="1" x14ac:dyDescent="0.3">
      <c r="A99" s="160" t="s">
        <v>217</v>
      </c>
      <c r="B99" s="130" t="s">
        <v>218</v>
      </c>
      <c r="C99" s="69" t="s">
        <v>283</v>
      </c>
      <c r="D99" s="144" t="s">
        <v>219</v>
      </c>
      <c r="E99" s="144" t="s">
        <v>222</v>
      </c>
      <c r="F99" s="161" t="s">
        <v>223</v>
      </c>
    </row>
    <row r="100" spans="1:6" ht="24.75" thickBot="1" x14ac:dyDescent="0.3">
      <c r="A100" s="148">
        <v>3.1</v>
      </c>
      <c r="B100" s="136" t="s">
        <v>148</v>
      </c>
      <c r="C100" s="136"/>
      <c r="D100" s="141"/>
      <c r="E100" s="163"/>
      <c r="F100" s="143"/>
    </row>
    <row r="101" spans="1:6" ht="216" x14ac:dyDescent="0.25">
      <c r="A101" s="153" t="s">
        <v>5</v>
      </c>
      <c r="B101" s="140" t="s">
        <v>173</v>
      </c>
      <c r="C101" s="140" t="s">
        <v>284</v>
      </c>
      <c r="D101" s="119">
        <v>1</v>
      </c>
      <c r="E101" s="126"/>
      <c r="F101" s="162">
        <f t="shared" ref="F101:F102" si="7">D101*E101</f>
        <v>0</v>
      </c>
    </row>
    <row r="102" spans="1:6" ht="120.75" thickBot="1" x14ac:dyDescent="0.3">
      <c r="A102" s="164" t="s">
        <v>6</v>
      </c>
      <c r="B102" s="78" t="s">
        <v>174</v>
      </c>
      <c r="C102" s="79" t="s">
        <v>285</v>
      </c>
      <c r="D102" s="79">
        <v>5212.91</v>
      </c>
      <c r="E102" s="94"/>
      <c r="F102" s="165">
        <f t="shared" si="7"/>
        <v>0</v>
      </c>
    </row>
    <row r="103" spans="1:6" ht="23.25" thickBot="1" x14ac:dyDescent="0.3">
      <c r="A103" s="90"/>
      <c r="B103" s="83" t="s">
        <v>236</v>
      </c>
      <c r="C103" s="83"/>
      <c r="D103" s="166"/>
      <c r="E103" s="167"/>
      <c r="F103" s="125">
        <f>SUM(F101:F102)</f>
        <v>0</v>
      </c>
    </row>
    <row r="104" spans="1:6" ht="24.75" thickBot="1" x14ac:dyDescent="0.3">
      <c r="A104" s="122" t="s">
        <v>65</v>
      </c>
      <c r="B104" s="136" t="s">
        <v>150</v>
      </c>
      <c r="C104" s="136"/>
      <c r="D104" s="141"/>
      <c r="E104" s="163"/>
      <c r="F104" s="143"/>
    </row>
    <row r="105" spans="1:6" ht="96" x14ac:dyDescent="0.25">
      <c r="A105" s="153" t="s">
        <v>49</v>
      </c>
      <c r="B105" s="140" t="s">
        <v>175</v>
      </c>
      <c r="C105" s="140" t="s">
        <v>284</v>
      </c>
      <c r="D105" s="119">
        <v>1</v>
      </c>
      <c r="E105" s="126"/>
      <c r="F105" s="162">
        <f t="shared" ref="F105:F106" si="8">D105*E105</f>
        <v>0</v>
      </c>
    </row>
    <row r="106" spans="1:6" ht="120.75" thickBot="1" x14ac:dyDescent="0.3">
      <c r="A106" s="164" t="s">
        <v>50</v>
      </c>
      <c r="B106" s="78" t="s">
        <v>152</v>
      </c>
      <c r="C106" s="140" t="s">
        <v>284</v>
      </c>
      <c r="D106" s="79">
        <v>1</v>
      </c>
      <c r="E106" s="94"/>
      <c r="F106" s="165">
        <f t="shared" si="8"/>
        <v>0</v>
      </c>
    </row>
    <row r="107" spans="1:6" ht="23.25" thickBot="1" x14ac:dyDescent="0.3">
      <c r="A107" s="90"/>
      <c r="B107" s="83" t="s">
        <v>237</v>
      </c>
      <c r="C107" s="83"/>
      <c r="D107" s="166"/>
      <c r="E107" s="167"/>
      <c r="F107" s="168">
        <f>SUM(F105:F106)</f>
        <v>0</v>
      </c>
    </row>
    <row r="108" spans="1:6" ht="24.75" thickBot="1" x14ac:dyDescent="0.3">
      <c r="A108" s="122">
        <v>3.3</v>
      </c>
      <c r="B108" s="136" t="s">
        <v>153</v>
      </c>
      <c r="C108" s="136"/>
      <c r="D108" s="141"/>
      <c r="E108" s="163"/>
      <c r="F108" s="143"/>
    </row>
    <row r="109" spans="1:6" ht="144" x14ac:dyDescent="0.25">
      <c r="A109" s="153" t="s">
        <v>51</v>
      </c>
      <c r="B109" s="140" t="s">
        <v>154</v>
      </c>
      <c r="C109" s="119" t="str">
        <f>[1]PARALLOGARIA!C123</f>
        <v>m³</v>
      </c>
      <c r="D109" s="119">
        <v>12511.1</v>
      </c>
      <c r="E109" s="88"/>
      <c r="F109" s="162">
        <f t="shared" ref="F109:F113" si="9">D109*E109</f>
        <v>0</v>
      </c>
    </row>
    <row r="110" spans="1:6" ht="216" x14ac:dyDescent="0.25">
      <c r="A110" s="73" t="s">
        <v>66</v>
      </c>
      <c r="B110" s="70" t="s">
        <v>155</v>
      </c>
      <c r="C110" s="71" t="s">
        <v>285</v>
      </c>
      <c r="D110" s="71">
        <v>5218.5937000000004</v>
      </c>
      <c r="E110" s="88"/>
      <c r="F110" s="151">
        <f t="shared" si="9"/>
        <v>0</v>
      </c>
    </row>
    <row r="111" spans="1:6" ht="24" x14ac:dyDescent="0.25">
      <c r="A111" s="73" t="s">
        <v>67</v>
      </c>
      <c r="B111" s="70" t="s">
        <v>156</v>
      </c>
      <c r="C111" s="71" t="s">
        <v>285</v>
      </c>
      <c r="D111" s="71">
        <v>5212.91</v>
      </c>
      <c r="E111" s="88"/>
      <c r="F111" s="151">
        <f t="shared" si="9"/>
        <v>0</v>
      </c>
    </row>
    <row r="112" spans="1:6" ht="48" x14ac:dyDescent="0.25">
      <c r="A112" s="73" t="s">
        <v>68</v>
      </c>
      <c r="B112" s="70" t="s">
        <v>157</v>
      </c>
      <c r="C112" s="71" t="str">
        <f>[1]PARALLOGARIA!C126</f>
        <v>m³</v>
      </c>
      <c r="D112" s="71">
        <v>2461.2000000000003</v>
      </c>
      <c r="E112" s="88"/>
      <c r="F112" s="151">
        <f t="shared" si="9"/>
        <v>0</v>
      </c>
    </row>
    <row r="113" spans="1:6" ht="72.75" thickBot="1" x14ac:dyDescent="0.3">
      <c r="A113" s="164" t="s">
        <v>69</v>
      </c>
      <c r="B113" s="78" t="s">
        <v>176</v>
      </c>
      <c r="C113" s="79" t="str">
        <f>[1]PARALLOGARIA!C127</f>
        <v>m³</v>
      </c>
      <c r="D113" s="79">
        <v>4831.3063000000002</v>
      </c>
      <c r="E113" s="88"/>
      <c r="F113" s="165">
        <f t="shared" si="9"/>
        <v>0</v>
      </c>
    </row>
    <row r="114" spans="1:6" ht="23.25" thickBot="1" x14ac:dyDescent="0.3">
      <c r="A114" s="90"/>
      <c r="B114" s="83" t="s">
        <v>238</v>
      </c>
      <c r="C114" s="83"/>
      <c r="D114" s="166"/>
      <c r="E114" s="167"/>
      <c r="F114" s="172">
        <f>SUM(F109:F113)</f>
        <v>0</v>
      </c>
    </row>
    <row r="115" spans="1:6" ht="24.75" thickBot="1" x14ac:dyDescent="0.3">
      <c r="A115" s="148">
        <v>3.4</v>
      </c>
      <c r="B115" s="136" t="s">
        <v>159</v>
      </c>
      <c r="C115" s="136"/>
      <c r="D115" s="173"/>
      <c r="E115" s="174"/>
      <c r="F115" s="175"/>
    </row>
    <row r="116" spans="1:6" ht="48" x14ac:dyDescent="0.25">
      <c r="A116" s="153" t="s">
        <v>70</v>
      </c>
      <c r="B116" s="140" t="s">
        <v>177</v>
      </c>
      <c r="C116" s="140"/>
      <c r="D116" s="169"/>
      <c r="E116" s="170"/>
      <c r="F116" s="171"/>
    </row>
    <row r="117" spans="1:6" ht="24" x14ac:dyDescent="0.25">
      <c r="A117" s="73" t="s">
        <v>239</v>
      </c>
      <c r="B117" s="70" t="s">
        <v>71</v>
      </c>
      <c r="C117" s="70" t="s">
        <v>285</v>
      </c>
      <c r="D117" s="150">
        <v>4730.3999999999996</v>
      </c>
      <c r="E117" s="88"/>
      <c r="F117" s="152">
        <f>E117*D117</f>
        <v>0</v>
      </c>
    </row>
    <row r="118" spans="1:6" ht="24.75" thickBot="1" x14ac:dyDescent="0.3">
      <c r="A118" s="164" t="s">
        <v>240</v>
      </c>
      <c r="B118" s="78" t="s">
        <v>178</v>
      </c>
      <c r="C118" s="78" t="s">
        <v>285</v>
      </c>
      <c r="D118" s="176">
        <v>473.03999999999996</v>
      </c>
      <c r="E118" s="88"/>
      <c r="F118" s="177">
        <f>E118*D118</f>
        <v>0</v>
      </c>
    </row>
    <row r="119" spans="1:6" ht="23.25" thickBot="1" x14ac:dyDescent="0.3">
      <c r="A119" s="90"/>
      <c r="B119" s="83" t="s">
        <v>241</v>
      </c>
      <c r="C119" s="83"/>
      <c r="D119" s="166"/>
      <c r="E119" s="167"/>
      <c r="F119" s="172">
        <f>SUM(F117:F118)</f>
        <v>0</v>
      </c>
    </row>
    <row r="120" spans="1:6" ht="24.75" thickBot="1" x14ac:dyDescent="0.3">
      <c r="A120" s="148">
        <v>3.5</v>
      </c>
      <c r="B120" s="136" t="s">
        <v>162</v>
      </c>
      <c r="C120" s="136"/>
      <c r="D120" s="173"/>
      <c r="E120" s="174"/>
      <c r="F120" s="178"/>
    </row>
    <row r="121" spans="1:6" ht="48" x14ac:dyDescent="0.25">
      <c r="A121" s="153" t="s">
        <v>72</v>
      </c>
      <c r="B121" s="140" t="s">
        <v>163</v>
      </c>
      <c r="C121" s="119" t="str">
        <f>[1]PARALLOGARIA!C135</f>
        <v>m³</v>
      </c>
      <c r="D121" s="169">
        <v>46.88</v>
      </c>
      <c r="E121" s="88"/>
      <c r="F121" s="152">
        <f t="shared" ref="F121:F126" si="10">E121*D121</f>
        <v>0</v>
      </c>
    </row>
    <row r="122" spans="1:6" ht="48" x14ac:dyDescent="0.25">
      <c r="A122" s="73" t="s">
        <v>73</v>
      </c>
      <c r="B122" s="70" t="s">
        <v>164</v>
      </c>
      <c r="C122" s="71" t="str">
        <f>[1]PARALLOGARIA!C136</f>
        <v>m³</v>
      </c>
      <c r="D122" s="150">
        <v>24.026</v>
      </c>
      <c r="E122" s="88"/>
      <c r="F122" s="152">
        <f t="shared" si="10"/>
        <v>0</v>
      </c>
    </row>
    <row r="123" spans="1:6" ht="72" x14ac:dyDescent="0.25">
      <c r="A123" s="73" t="s">
        <v>74</v>
      </c>
      <c r="B123" s="70" t="s">
        <v>165</v>
      </c>
      <c r="C123" s="71" t="str">
        <f>[1]PARALLOGARIA!C137</f>
        <v>m'</v>
      </c>
      <c r="D123" s="150">
        <v>225.61</v>
      </c>
      <c r="E123" s="88"/>
      <c r="F123" s="152">
        <f t="shared" si="10"/>
        <v>0</v>
      </c>
    </row>
    <row r="124" spans="1:6" ht="72" x14ac:dyDescent="0.25">
      <c r="A124" s="73" t="s">
        <v>75</v>
      </c>
      <c r="B124" s="70" t="s">
        <v>166</v>
      </c>
      <c r="C124" s="71" t="str">
        <f>[1]PARALLOGARIA!C138</f>
        <v>copë</v>
      </c>
      <c r="D124" s="150">
        <v>161</v>
      </c>
      <c r="E124" s="88"/>
      <c r="F124" s="152">
        <f t="shared" si="10"/>
        <v>0</v>
      </c>
    </row>
    <row r="125" spans="1:6" ht="72" x14ac:dyDescent="0.25">
      <c r="A125" s="73" t="s">
        <v>76</v>
      </c>
      <c r="B125" s="70" t="s">
        <v>168</v>
      </c>
      <c r="C125" s="71" t="str">
        <f>[1]PARALLOGARIA!C139</f>
        <v>copë</v>
      </c>
      <c r="D125" s="150">
        <v>978.62</v>
      </c>
      <c r="E125" s="88"/>
      <c r="F125" s="152">
        <f t="shared" si="10"/>
        <v>0</v>
      </c>
    </row>
    <row r="126" spans="1:6" ht="72.75" thickBot="1" x14ac:dyDescent="0.3">
      <c r="A126" s="164" t="s">
        <v>77</v>
      </c>
      <c r="B126" s="78" t="s">
        <v>169</v>
      </c>
      <c r="C126" s="79" t="str">
        <f>[1]PARALLOGARIA!C140</f>
        <v>copë</v>
      </c>
      <c r="D126" s="176">
        <v>161</v>
      </c>
      <c r="E126" s="94"/>
      <c r="F126" s="177">
        <f t="shared" si="10"/>
        <v>0</v>
      </c>
    </row>
    <row r="127" spans="1:6" ht="23.25" thickBot="1" x14ac:dyDescent="0.3">
      <c r="A127" s="90"/>
      <c r="B127" s="83" t="s">
        <v>242</v>
      </c>
      <c r="C127" s="83"/>
      <c r="D127" s="166"/>
      <c r="E127" s="167"/>
      <c r="F127" s="239">
        <f>SUM(F121:F126)</f>
        <v>0</v>
      </c>
    </row>
    <row r="128" spans="1:6" ht="24.75" thickBot="1" x14ac:dyDescent="0.3">
      <c r="A128" s="148">
        <v>3.6</v>
      </c>
      <c r="B128" s="136" t="s">
        <v>171</v>
      </c>
      <c r="C128" s="136"/>
      <c r="D128" s="173"/>
      <c r="E128" s="174"/>
      <c r="F128" s="182"/>
    </row>
    <row r="129" spans="1:9" ht="24.75" thickBot="1" x14ac:dyDescent="0.3">
      <c r="A129" s="160" t="s">
        <v>78</v>
      </c>
      <c r="B129" s="131" t="s">
        <v>172</v>
      </c>
      <c r="C129" s="131" t="s">
        <v>285</v>
      </c>
      <c r="D129" s="183">
        <v>5218.5937000000004</v>
      </c>
      <c r="E129" s="88"/>
      <c r="F129" s="184">
        <f>E129*D129</f>
        <v>0</v>
      </c>
    </row>
    <row r="130" spans="1:9" ht="24.75" thickBot="1" x14ac:dyDescent="0.3">
      <c r="A130" s="185"/>
      <c r="B130" s="83" t="s">
        <v>243</v>
      </c>
      <c r="C130" s="83"/>
      <c r="D130" s="179"/>
      <c r="E130" s="180"/>
      <c r="F130" s="181">
        <f>SUM(F129)</f>
        <v>0</v>
      </c>
    </row>
    <row r="131" spans="1:9" ht="20.25" thickBot="1" x14ac:dyDescent="0.3">
      <c r="A131" s="186"/>
      <c r="B131" s="25"/>
      <c r="C131" s="25"/>
      <c r="D131" s="54"/>
      <c r="E131" s="25"/>
      <c r="F131" s="25"/>
    </row>
    <row r="132" spans="1:9" ht="23.25" thickBot="1" x14ac:dyDescent="0.3">
      <c r="A132" s="240"/>
      <c r="B132" s="241" t="s">
        <v>260</v>
      </c>
      <c r="C132" s="241"/>
      <c r="D132" s="149"/>
      <c r="E132" s="242"/>
      <c r="F132" s="243">
        <f>F130+F127+F119+F114+F107+F103</f>
        <v>0</v>
      </c>
    </row>
    <row r="133" spans="1:9" ht="20.25" thickBot="1" x14ac:dyDescent="0.3">
      <c r="A133" s="37"/>
      <c r="B133" s="37"/>
      <c r="C133" s="37"/>
      <c r="D133" s="187"/>
      <c r="E133" s="37"/>
      <c r="F133" s="37"/>
      <c r="I133" s="1" t="s">
        <v>288</v>
      </c>
    </row>
    <row r="134" spans="1:9" ht="24" thickTop="1" thickBot="1" x14ac:dyDescent="0.3">
      <c r="A134" s="28"/>
      <c r="B134" s="28"/>
      <c r="C134" s="28"/>
      <c r="D134" s="56"/>
      <c r="E134" s="49" t="s">
        <v>259</v>
      </c>
      <c r="F134" s="46">
        <f>F132</f>
        <v>0</v>
      </c>
    </row>
    <row r="135" spans="1:9" ht="21.75" thickTop="1" thickBot="1" x14ac:dyDescent="0.3">
      <c r="A135" s="14"/>
      <c r="B135" s="12"/>
      <c r="C135" s="12"/>
      <c r="D135" s="54"/>
      <c r="E135" s="27"/>
      <c r="F135" s="24"/>
    </row>
    <row r="136" spans="1:9" ht="23.25" thickBot="1" x14ac:dyDescent="0.35">
      <c r="A136" s="189">
        <v>4</v>
      </c>
      <c r="B136" s="188" t="s">
        <v>245</v>
      </c>
      <c r="C136" s="188"/>
      <c r="D136" s="195"/>
      <c r="E136" s="196"/>
      <c r="F136" s="197"/>
    </row>
    <row r="137" spans="1:9" ht="45.75" thickBot="1" x14ac:dyDescent="0.3">
      <c r="A137" s="148">
        <v>4.0999999999999996</v>
      </c>
      <c r="B137" s="136" t="s">
        <v>179</v>
      </c>
      <c r="C137" s="136"/>
      <c r="D137" s="198"/>
      <c r="E137" s="199"/>
      <c r="F137" s="200"/>
    </row>
    <row r="138" spans="1:9" ht="22.5" x14ac:dyDescent="0.25">
      <c r="A138" s="153" t="s">
        <v>217</v>
      </c>
      <c r="B138" s="76" t="s">
        <v>218</v>
      </c>
      <c r="C138" s="69" t="s">
        <v>283</v>
      </c>
      <c r="D138" s="89" t="s">
        <v>219</v>
      </c>
      <c r="E138" s="89" t="s">
        <v>222</v>
      </c>
      <c r="F138" s="154" t="s">
        <v>223</v>
      </c>
    </row>
    <row r="139" spans="1:9" ht="72" x14ac:dyDescent="0.25">
      <c r="A139" s="73" t="s">
        <v>79</v>
      </c>
      <c r="B139" s="70" t="s">
        <v>180</v>
      </c>
      <c r="C139" s="71" t="str">
        <f>[1]PARALLOGARIA!C163</f>
        <v>m'</v>
      </c>
      <c r="D139" s="71">
        <v>310</v>
      </c>
      <c r="E139" s="88"/>
      <c r="F139" s="151">
        <f t="shared" ref="F139:F145" si="11">D139*E139</f>
        <v>0</v>
      </c>
    </row>
    <row r="140" spans="1:9" ht="72" x14ac:dyDescent="0.25">
      <c r="A140" s="73" t="s">
        <v>80</v>
      </c>
      <c r="B140" s="70" t="s">
        <v>181</v>
      </c>
      <c r="C140" s="71" t="str">
        <f>[1]PARALLOGARIA!C164</f>
        <v>m'</v>
      </c>
      <c r="D140" s="71">
        <v>5100</v>
      </c>
      <c r="E140" s="88"/>
      <c r="F140" s="151">
        <f t="shared" si="11"/>
        <v>0</v>
      </c>
    </row>
    <row r="141" spans="1:9" ht="72" x14ac:dyDescent="0.25">
      <c r="A141" s="73" t="s">
        <v>81</v>
      </c>
      <c r="B141" s="70" t="s">
        <v>182</v>
      </c>
      <c r="C141" s="71" t="str">
        <f>[1]PARALLOGARIA!C165</f>
        <v>m'</v>
      </c>
      <c r="D141" s="71">
        <v>340</v>
      </c>
      <c r="E141" s="88"/>
      <c r="F141" s="151">
        <f t="shared" si="11"/>
        <v>0</v>
      </c>
    </row>
    <row r="142" spans="1:9" ht="72" x14ac:dyDescent="0.25">
      <c r="A142" s="73" t="s">
        <v>82</v>
      </c>
      <c r="B142" s="70" t="s">
        <v>183</v>
      </c>
      <c r="C142" s="71" t="str">
        <f>[1]PARALLOGARIA!C166</f>
        <v>m'</v>
      </c>
      <c r="D142" s="71">
        <v>600</v>
      </c>
      <c r="E142" s="88"/>
      <c r="F142" s="151">
        <f t="shared" si="11"/>
        <v>0</v>
      </c>
    </row>
    <row r="143" spans="1:9" ht="96" x14ac:dyDescent="0.25">
      <c r="A143" s="73" t="s">
        <v>83</v>
      </c>
      <c r="B143" s="70" t="s">
        <v>184</v>
      </c>
      <c r="C143" s="71" t="str">
        <f>[1]PARALLOGARIA!C167</f>
        <v>m'</v>
      </c>
      <c r="D143" s="71">
        <v>5500</v>
      </c>
      <c r="E143" s="88"/>
      <c r="F143" s="151">
        <f t="shared" si="11"/>
        <v>0</v>
      </c>
    </row>
    <row r="144" spans="1:9" ht="48" x14ac:dyDescent="0.25">
      <c r="A144" s="73" t="s">
        <v>84</v>
      </c>
      <c r="B144" s="70" t="s">
        <v>185</v>
      </c>
      <c r="C144" s="71" t="str">
        <f>[1]PARALLOGARIA!C168</f>
        <v>m2</v>
      </c>
      <c r="D144" s="71">
        <v>320</v>
      </c>
      <c r="E144" s="88"/>
      <c r="F144" s="151">
        <f t="shared" si="11"/>
        <v>0</v>
      </c>
    </row>
    <row r="145" spans="1:6" ht="24.75" thickBot="1" x14ac:dyDescent="0.3">
      <c r="A145" s="164" t="s">
        <v>85</v>
      </c>
      <c r="B145" s="78" t="s">
        <v>186</v>
      </c>
      <c r="C145" s="79" t="str">
        <f>[1]PARALLOGARIA!C169</f>
        <v>copë</v>
      </c>
      <c r="D145" s="79">
        <v>80</v>
      </c>
      <c r="E145" s="94"/>
      <c r="F145" s="165">
        <f t="shared" si="11"/>
        <v>0</v>
      </c>
    </row>
    <row r="146" spans="1:6" ht="23.25" thickBot="1" x14ac:dyDescent="0.3">
      <c r="A146" s="244"/>
      <c r="B146" s="245" t="s">
        <v>86</v>
      </c>
      <c r="C146" s="247"/>
      <c r="D146" s="123"/>
      <c r="E146" s="124"/>
      <c r="F146" s="125">
        <f>SUM(F139:F145)</f>
        <v>0</v>
      </c>
    </row>
    <row r="147" spans="1:6" ht="23.25" thickBot="1" x14ac:dyDescent="0.3">
      <c r="A147" s="148">
        <v>4.2</v>
      </c>
      <c r="B147" s="136" t="s">
        <v>187</v>
      </c>
      <c r="C147" s="136"/>
      <c r="D147" s="201"/>
      <c r="E147" s="202"/>
      <c r="F147" s="203"/>
    </row>
    <row r="148" spans="1:6" ht="72" x14ac:dyDescent="0.25">
      <c r="A148" s="153" t="s">
        <v>87</v>
      </c>
      <c r="B148" s="140" t="s">
        <v>188</v>
      </c>
      <c r="C148" s="119" t="str">
        <f>[1]PARALLOGARIA!C173</f>
        <v>cope</v>
      </c>
      <c r="D148" s="119">
        <v>36</v>
      </c>
      <c r="E148" s="126"/>
      <c r="F148" s="162">
        <f t="shared" ref="F148" si="12">D148*E148</f>
        <v>0</v>
      </c>
    </row>
    <row r="149" spans="1:6" ht="72" x14ac:dyDescent="0.25">
      <c r="A149" s="73" t="s">
        <v>88</v>
      </c>
      <c r="B149" s="70" t="s">
        <v>189</v>
      </c>
      <c r="C149" s="71" t="str">
        <f>[1]PARALLOGARIA!C174</f>
        <v>cope</v>
      </c>
      <c r="D149" s="71">
        <v>104</v>
      </c>
      <c r="E149" s="88"/>
      <c r="F149" s="151">
        <f>E149*D149</f>
        <v>0</v>
      </c>
    </row>
    <row r="150" spans="1:6" ht="120" x14ac:dyDescent="0.25">
      <c r="A150" s="73" t="s">
        <v>89</v>
      </c>
      <c r="B150" s="70" t="s">
        <v>190</v>
      </c>
      <c r="C150" s="71" t="str">
        <f>[1]PARALLOGARIA!C175</f>
        <v>cope</v>
      </c>
      <c r="D150" s="71">
        <v>103</v>
      </c>
      <c r="E150" s="88"/>
      <c r="F150" s="151">
        <f>E150*D150</f>
        <v>0</v>
      </c>
    </row>
    <row r="151" spans="1:6" ht="72.75" thickBot="1" x14ac:dyDescent="0.3">
      <c r="A151" s="164" t="s">
        <v>90</v>
      </c>
      <c r="B151" s="78" t="s">
        <v>191</v>
      </c>
      <c r="C151" s="79" t="str">
        <f>[1]PARALLOGARIA!C176</f>
        <v>m2</v>
      </c>
      <c r="D151" s="79">
        <v>16</v>
      </c>
      <c r="E151" s="94"/>
      <c r="F151" s="165">
        <f>E151*D151</f>
        <v>0</v>
      </c>
    </row>
    <row r="152" spans="1:6" ht="23.25" thickBot="1" x14ac:dyDescent="0.3">
      <c r="A152" s="90"/>
      <c r="B152" s="83" t="s">
        <v>244</v>
      </c>
      <c r="C152" s="83"/>
      <c r="D152" s="204"/>
      <c r="E152" s="205"/>
      <c r="F152" s="206">
        <f>SUM(F148:F151)</f>
        <v>0</v>
      </c>
    </row>
    <row r="153" spans="1:6" ht="23.25" thickBot="1" x14ac:dyDescent="0.3">
      <c r="A153" s="122" t="s">
        <v>91</v>
      </c>
      <c r="B153" s="136" t="s">
        <v>192</v>
      </c>
      <c r="C153" s="136"/>
      <c r="D153" s="136"/>
      <c r="E153" s="207"/>
      <c r="F153" s="208"/>
    </row>
    <row r="154" spans="1:6" ht="48.75" thickBot="1" x14ac:dyDescent="0.3">
      <c r="A154" s="160" t="s">
        <v>92</v>
      </c>
      <c r="B154" s="131" t="s">
        <v>193</v>
      </c>
      <c r="C154" s="131" t="s">
        <v>278</v>
      </c>
      <c r="D154" s="209">
        <v>300</v>
      </c>
      <c r="E154" s="146"/>
      <c r="F154" s="210">
        <f>E154*D154</f>
        <v>0</v>
      </c>
    </row>
    <row r="155" spans="1:6" ht="24.75" thickBot="1" x14ac:dyDescent="0.3">
      <c r="A155" s="103"/>
      <c r="B155" s="83" t="s">
        <v>246</v>
      </c>
      <c r="C155" s="83"/>
      <c r="D155" s="211"/>
      <c r="E155" s="212"/>
      <c r="F155" s="213">
        <f>F154</f>
        <v>0</v>
      </c>
    </row>
    <row r="156" spans="1:6" ht="21" thickBot="1" x14ac:dyDescent="0.3">
      <c r="A156" s="14"/>
      <c r="B156" s="30"/>
      <c r="C156" s="30"/>
      <c r="D156" s="57"/>
      <c r="E156" s="30"/>
      <c r="F156" s="30"/>
    </row>
    <row r="157" spans="1:6" ht="21" thickBot="1" x14ac:dyDescent="0.3">
      <c r="A157" s="214"/>
      <c r="B157" s="215" t="s">
        <v>261</v>
      </c>
      <c r="C157" s="215"/>
      <c r="D157" s="216"/>
      <c r="E157" s="215"/>
      <c r="F157" s="217">
        <f>F155+F152+F146</f>
        <v>0</v>
      </c>
    </row>
    <row r="158" spans="1:6" ht="21" thickBot="1" x14ac:dyDescent="0.3">
      <c r="A158" s="14"/>
      <c r="B158" s="30"/>
      <c r="C158" s="30"/>
      <c r="D158" s="57"/>
      <c r="E158" s="30"/>
      <c r="F158" s="30"/>
    </row>
    <row r="159" spans="1:6" ht="21.75" thickTop="1" thickBot="1" x14ac:dyDescent="0.3">
      <c r="A159" s="14"/>
      <c r="B159" s="12"/>
      <c r="C159" s="12"/>
      <c r="D159" s="57"/>
      <c r="E159" s="47" t="s">
        <v>262</v>
      </c>
      <c r="F159" s="48">
        <f>F155+F152+F146</f>
        <v>0</v>
      </c>
    </row>
    <row r="160" spans="1:6" ht="21.75" thickTop="1" thickBot="1" x14ac:dyDescent="0.3">
      <c r="A160" s="14"/>
      <c r="B160" s="12"/>
      <c r="C160" s="12"/>
      <c r="D160" s="218"/>
      <c r="E160" s="12"/>
      <c r="F160" s="219"/>
    </row>
    <row r="161" spans="1:6" ht="23.25" thickBot="1" x14ac:dyDescent="0.3">
      <c r="A161" s="220">
        <v>5</v>
      </c>
      <c r="B161" s="276" t="s">
        <v>247</v>
      </c>
      <c r="C161" s="277"/>
      <c r="D161" s="277"/>
      <c r="E161" s="277"/>
      <c r="F161" s="278"/>
    </row>
    <row r="162" spans="1:6" ht="23.25" thickBot="1" x14ac:dyDescent="0.3">
      <c r="A162" s="221">
        <v>5.0999999999999996</v>
      </c>
      <c r="B162" s="222" t="s">
        <v>248</v>
      </c>
      <c r="C162" s="222"/>
      <c r="D162" s="223"/>
      <c r="E162" s="224"/>
      <c r="F162" s="225"/>
    </row>
    <row r="163" spans="1:6" ht="22.5" x14ac:dyDescent="0.25">
      <c r="A163" s="153" t="s">
        <v>217</v>
      </c>
      <c r="B163" s="76" t="s">
        <v>218</v>
      </c>
      <c r="C163" s="69" t="s">
        <v>283</v>
      </c>
      <c r="D163" s="89" t="s">
        <v>219</v>
      </c>
      <c r="E163" s="89" t="s">
        <v>222</v>
      </c>
      <c r="F163" s="154" t="s">
        <v>223</v>
      </c>
    </row>
    <row r="164" spans="1:6" ht="96" x14ac:dyDescent="0.25">
      <c r="A164" s="68" t="s">
        <v>93</v>
      </c>
      <c r="B164" s="70" t="s">
        <v>194</v>
      </c>
      <c r="C164" s="255" t="s">
        <v>285</v>
      </c>
      <c r="D164" s="58">
        <v>622</v>
      </c>
      <c r="E164" s="38"/>
      <c r="F164" s="41">
        <f t="shared" ref="F164:F180" si="13">E164*D164</f>
        <v>0</v>
      </c>
    </row>
    <row r="165" spans="1:6" ht="48" x14ac:dyDescent="0.25">
      <c r="A165" s="68" t="s">
        <v>94</v>
      </c>
      <c r="B165" s="70" t="s">
        <v>195</v>
      </c>
      <c r="C165" s="255" t="s">
        <v>285</v>
      </c>
      <c r="D165" s="58">
        <v>1017</v>
      </c>
      <c r="E165" s="38"/>
      <c r="F165" s="41">
        <f t="shared" si="13"/>
        <v>0</v>
      </c>
    </row>
    <row r="166" spans="1:6" ht="72" x14ac:dyDescent="0.25">
      <c r="A166" s="68" t="s">
        <v>95</v>
      </c>
      <c r="B166" s="70" t="s">
        <v>196</v>
      </c>
      <c r="C166" s="255" t="s">
        <v>285</v>
      </c>
      <c r="D166" s="58">
        <v>60</v>
      </c>
      <c r="E166" s="38"/>
      <c r="F166" s="41">
        <f t="shared" si="13"/>
        <v>0</v>
      </c>
    </row>
    <row r="167" spans="1:6" ht="96" x14ac:dyDescent="0.25">
      <c r="A167" s="68" t="s">
        <v>96</v>
      </c>
      <c r="B167" s="70" t="s">
        <v>197</v>
      </c>
      <c r="C167" s="255" t="s">
        <v>285</v>
      </c>
      <c r="D167" s="58">
        <v>250</v>
      </c>
      <c r="E167" s="38"/>
      <c r="F167" s="41">
        <f t="shared" si="13"/>
        <v>0</v>
      </c>
    </row>
    <row r="168" spans="1:6" ht="78.75" x14ac:dyDescent="0.25">
      <c r="A168" s="68" t="s">
        <v>97</v>
      </c>
      <c r="B168" s="70" t="s">
        <v>282</v>
      </c>
      <c r="C168" s="255" t="s">
        <v>285</v>
      </c>
      <c r="D168" s="58">
        <v>2488</v>
      </c>
      <c r="E168" s="38"/>
      <c r="F168" s="41">
        <f t="shared" si="13"/>
        <v>0</v>
      </c>
    </row>
    <row r="169" spans="1:6" ht="78.75" x14ac:dyDescent="0.25">
      <c r="A169" s="68" t="s">
        <v>98</v>
      </c>
      <c r="B169" s="70" t="s">
        <v>281</v>
      </c>
      <c r="C169" s="255" t="s">
        <v>285</v>
      </c>
      <c r="D169" s="58">
        <v>100</v>
      </c>
      <c r="E169" s="38"/>
      <c r="F169" s="41">
        <f t="shared" si="13"/>
        <v>0</v>
      </c>
    </row>
    <row r="170" spans="1:6" ht="78.75" x14ac:dyDescent="0.25">
      <c r="A170" s="68" t="s">
        <v>99</v>
      </c>
      <c r="B170" s="70" t="s">
        <v>279</v>
      </c>
      <c r="C170" s="255" t="s">
        <v>285</v>
      </c>
      <c r="D170" s="58">
        <v>60</v>
      </c>
      <c r="E170" s="38"/>
      <c r="F170" s="41">
        <f t="shared" si="13"/>
        <v>0</v>
      </c>
    </row>
    <row r="171" spans="1:6" ht="78.75" x14ac:dyDescent="0.25">
      <c r="A171" s="68" t="s">
        <v>100</v>
      </c>
      <c r="B171" s="70" t="s">
        <v>280</v>
      </c>
      <c r="C171" s="255" t="s">
        <v>285</v>
      </c>
      <c r="D171" s="58">
        <v>60</v>
      </c>
      <c r="E171" s="38"/>
      <c r="F171" s="41">
        <f t="shared" si="13"/>
        <v>0</v>
      </c>
    </row>
    <row r="172" spans="1:6" ht="72" x14ac:dyDescent="0.25">
      <c r="A172" s="68" t="s">
        <v>101</v>
      </c>
      <c r="B172" s="70" t="s">
        <v>198</v>
      </c>
      <c r="C172" s="255" t="str">
        <f>[1]PARALLOGARIA!C195</f>
        <v>m3</v>
      </c>
      <c r="D172" s="58">
        <v>285</v>
      </c>
      <c r="E172" s="38"/>
      <c r="F172" s="41">
        <f t="shared" si="13"/>
        <v>0</v>
      </c>
    </row>
    <row r="173" spans="1:6" ht="48" x14ac:dyDescent="0.25">
      <c r="A173" s="68" t="s">
        <v>102</v>
      </c>
      <c r="B173" s="70" t="s">
        <v>199</v>
      </c>
      <c r="C173" s="255" t="str">
        <f>[1]PARALLOGARIA!C196</f>
        <v>m3</v>
      </c>
      <c r="D173" s="58">
        <v>541</v>
      </c>
      <c r="E173" s="38"/>
      <c r="F173" s="41">
        <f t="shared" si="13"/>
        <v>0</v>
      </c>
    </row>
    <row r="174" spans="1:6" ht="48" x14ac:dyDescent="0.25">
      <c r="A174" s="68" t="s">
        <v>103</v>
      </c>
      <c r="B174" s="70" t="s">
        <v>200</v>
      </c>
      <c r="C174" s="255" t="s">
        <v>285</v>
      </c>
      <c r="D174" s="58">
        <v>3972</v>
      </c>
      <c r="E174" s="38"/>
      <c r="F174" s="41">
        <f t="shared" si="13"/>
        <v>0</v>
      </c>
    </row>
    <row r="175" spans="1:6" ht="96" x14ac:dyDescent="0.25">
      <c r="A175" s="68" t="s">
        <v>104</v>
      </c>
      <c r="B175" s="70" t="s">
        <v>201</v>
      </c>
      <c r="C175" s="255" t="str">
        <f>[1]PARALLOGARIA!C198</f>
        <v>m3</v>
      </c>
      <c r="D175" s="58">
        <v>125</v>
      </c>
      <c r="E175" s="38"/>
      <c r="F175" s="41">
        <f t="shared" si="13"/>
        <v>0</v>
      </c>
    </row>
    <row r="176" spans="1:6" ht="72" x14ac:dyDescent="0.25">
      <c r="A176" s="68" t="s">
        <v>106</v>
      </c>
      <c r="B176" s="70" t="s">
        <v>202</v>
      </c>
      <c r="C176" s="255" t="str">
        <f>[1]PARALLOGARIA!C199</f>
        <v>m3</v>
      </c>
      <c r="D176" s="58">
        <v>60</v>
      </c>
      <c r="E176" s="38"/>
      <c r="F176" s="41">
        <f t="shared" si="13"/>
        <v>0</v>
      </c>
    </row>
    <row r="177" spans="1:6" ht="48" x14ac:dyDescent="0.25">
      <c r="A177" s="68" t="s">
        <v>107</v>
      </c>
      <c r="B177" s="70" t="s">
        <v>203</v>
      </c>
      <c r="C177" s="255" t="str">
        <f>[1]PARALLOGARIA!C200</f>
        <v>kg</v>
      </c>
      <c r="D177" s="58">
        <v>337</v>
      </c>
      <c r="E177" s="38"/>
      <c r="F177" s="41">
        <f t="shared" si="13"/>
        <v>0</v>
      </c>
    </row>
    <row r="178" spans="1:6" ht="48" x14ac:dyDescent="0.25">
      <c r="A178" s="68" t="s">
        <v>105</v>
      </c>
      <c r="B178" s="70" t="s">
        <v>204</v>
      </c>
      <c r="C178" s="255" t="str">
        <f>[1]PARALLOGARIA!C201</f>
        <v>m3</v>
      </c>
      <c r="D178" s="58">
        <v>15</v>
      </c>
      <c r="E178" s="38"/>
      <c r="F178" s="41">
        <f t="shared" si="13"/>
        <v>0</v>
      </c>
    </row>
    <row r="179" spans="1:6" ht="96" x14ac:dyDescent="0.25">
      <c r="A179" s="68" t="s">
        <v>108</v>
      </c>
      <c r="B179" s="70" t="s">
        <v>205</v>
      </c>
      <c r="C179" s="255" t="str">
        <f>[1]PARALLOGARIA!C202</f>
        <v>Copë</v>
      </c>
      <c r="D179" s="58">
        <v>74</v>
      </c>
      <c r="E179" s="38"/>
      <c r="F179" s="41">
        <f t="shared" si="13"/>
        <v>0</v>
      </c>
    </row>
    <row r="180" spans="1:6" ht="72.75" thickBot="1" x14ac:dyDescent="0.3">
      <c r="A180" s="102" t="s">
        <v>109</v>
      </c>
      <c r="B180" s="78" t="s">
        <v>206</v>
      </c>
      <c r="C180" s="255" t="str">
        <f>[1]PARALLOGARIA!C203</f>
        <v>Copë</v>
      </c>
      <c r="D180" s="226">
        <v>74</v>
      </c>
      <c r="E180" s="40"/>
      <c r="F180" s="227">
        <f t="shared" si="13"/>
        <v>0</v>
      </c>
    </row>
    <row r="181" spans="1:6" ht="24.75" thickBot="1" x14ac:dyDescent="0.3">
      <c r="A181" s="103"/>
      <c r="B181" s="83" t="s">
        <v>249</v>
      </c>
      <c r="C181" s="249"/>
      <c r="D181" s="228"/>
      <c r="E181" s="229"/>
      <c r="F181" s="246">
        <f>SUM(F164:F180)</f>
        <v>0</v>
      </c>
    </row>
    <row r="182" spans="1:6" ht="23.25" thickBot="1" x14ac:dyDescent="0.3">
      <c r="A182" s="148">
        <v>5.2</v>
      </c>
      <c r="B182" s="136" t="s">
        <v>207</v>
      </c>
      <c r="C182" s="250"/>
      <c r="D182" s="232"/>
      <c r="E182" s="233"/>
      <c r="F182" s="234"/>
    </row>
    <row r="183" spans="1:6" ht="192" x14ac:dyDescent="0.25">
      <c r="A183" s="89" t="s">
        <v>110</v>
      </c>
      <c r="B183" s="140" t="s">
        <v>271</v>
      </c>
      <c r="C183" s="255" t="str">
        <f>[1]PARALLOGARIA!C206</f>
        <v>Copë</v>
      </c>
      <c r="D183" s="230">
        <v>10</v>
      </c>
      <c r="E183" s="39"/>
      <c r="F183" s="231">
        <f t="shared" ref="F183:F192" si="14">E183*D183</f>
        <v>0</v>
      </c>
    </row>
    <row r="184" spans="1:6" ht="192" x14ac:dyDescent="0.25">
      <c r="A184" s="68" t="s">
        <v>111</v>
      </c>
      <c r="B184" s="70" t="s">
        <v>272</v>
      </c>
      <c r="C184" s="255" t="str">
        <f>[1]PARALLOGARIA!C207</f>
        <v>Copë</v>
      </c>
      <c r="D184" s="58">
        <v>111</v>
      </c>
      <c r="E184" s="38"/>
      <c r="F184" s="41">
        <f t="shared" si="14"/>
        <v>0</v>
      </c>
    </row>
    <row r="185" spans="1:6" ht="216" x14ac:dyDescent="0.25">
      <c r="A185" s="68" t="s">
        <v>112</v>
      </c>
      <c r="B185" s="70" t="s">
        <v>273</v>
      </c>
      <c r="C185" s="255" t="str">
        <f>[1]PARALLOGARIA!C208</f>
        <v>Copë</v>
      </c>
      <c r="D185" s="58">
        <v>3</v>
      </c>
      <c r="E185" s="38"/>
      <c r="F185" s="41">
        <f t="shared" si="14"/>
        <v>0</v>
      </c>
    </row>
    <row r="186" spans="1:6" ht="360" x14ac:dyDescent="0.25">
      <c r="A186" s="68" t="s">
        <v>113</v>
      </c>
      <c r="B186" s="70" t="s">
        <v>270</v>
      </c>
      <c r="C186" s="255" t="str">
        <f>[1]PARALLOGARIA!C209</f>
        <v>Copë</v>
      </c>
      <c r="D186" s="58">
        <v>240</v>
      </c>
      <c r="E186" s="38"/>
      <c r="F186" s="41">
        <f t="shared" si="14"/>
        <v>0</v>
      </c>
    </row>
    <row r="187" spans="1:6" ht="72" x14ac:dyDescent="0.25">
      <c r="A187" s="68" t="s">
        <v>114</v>
      </c>
      <c r="B187" s="70" t="s">
        <v>208</v>
      </c>
      <c r="C187" s="255" t="s">
        <v>285</v>
      </c>
      <c r="D187" s="58">
        <v>3800</v>
      </c>
      <c r="E187" s="38"/>
      <c r="F187" s="41">
        <f t="shared" si="14"/>
        <v>0</v>
      </c>
    </row>
    <row r="188" spans="1:6" ht="48" x14ac:dyDescent="0.25">
      <c r="A188" s="68" t="s">
        <v>115</v>
      </c>
      <c r="B188" s="70" t="s">
        <v>275</v>
      </c>
      <c r="C188" s="255" t="s">
        <v>285</v>
      </c>
      <c r="D188" s="58">
        <v>180</v>
      </c>
      <c r="E188" s="38"/>
      <c r="F188" s="41">
        <f t="shared" si="14"/>
        <v>0</v>
      </c>
    </row>
    <row r="189" spans="1:6" ht="72" x14ac:dyDescent="0.25">
      <c r="A189" s="68" t="s">
        <v>116</v>
      </c>
      <c r="B189" s="70" t="s">
        <v>209</v>
      </c>
      <c r="C189" s="255" t="s">
        <v>285</v>
      </c>
      <c r="D189" s="58">
        <v>3500</v>
      </c>
      <c r="E189" s="38"/>
      <c r="F189" s="41">
        <f t="shared" si="14"/>
        <v>0</v>
      </c>
    </row>
    <row r="190" spans="1:6" ht="48" x14ac:dyDescent="0.25">
      <c r="A190" s="68" t="s">
        <v>117</v>
      </c>
      <c r="B190" s="70" t="s">
        <v>210</v>
      </c>
      <c r="C190" s="255" t="s">
        <v>285</v>
      </c>
      <c r="D190" s="58">
        <v>300</v>
      </c>
      <c r="E190" s="38"/>
      <c r="F190" s="41">
        <f t="shared" si="14"/>
        <v>0</v>
      </c>
    </row>
    <row r="191" spans="1:6" ht="96" x14ac:dyDescent="0.25">
      <c r="A191" s="68" t="s">
        <v>118</v>
      </c>
      <c r="B191" s="70" t="s">
        <v>211</v>
      </c>
      <c r="C191" s="255" t="s">
        <v>285</v>
      </c>
      <c r="D191" s="58">
        <v>3500</v>
      </c>
      <c r="E191" s="38"/>
      <c r="F191" s="41">
        <f t="shared" si="14"/>
        <v>0</v>
      </c>
    </row>
    <row r="192" spans="1:6" ht="72" x14ac:dyDescent="0.25">
      <c r="A192" s="68" t="s">
        <v>119</v>
      </c>
      <c r="B192" s="70" t="s">
        <v>212</v>
      </c>
      <c r="C192" s="255" t="str">
        <f>[1]PARALLOGARIA!C215</f>
        <v>Copë</v>
      </c>
      <c r="D192" s="58">
        <v>12</v>
      </c>
      <c r="E192" s="38"/>
      <c r="F192" s="41">
        <f t="shared" si="14"/>
        <v>0</v>
      </c>
    </row>
    <row r="193" spans="1:8" ht="312" x14ac:dyDescent="0.25">
      <c r="A193" s="68" t="s">
        <v>120</v>
      </c>
      <c r="B193" s="70" t="s">
        <v>274</v>
      </c>
      <c r="C193" s="255" t="str">
        <f>[1]PARALLOGARIA!C216</f>
        <v>Copë</v>
      </c>
      <c r="D193" s="58">
        <v>4</v>
      </c>
      <c r="E193" s="38"/>
      <c r="F193" s="41">
        <f>E193*D193</f>
        <v>0</v>
      </c>
    </row>
    <row r="194" spans="1:8" ht="144" x14ac:dyDescent="0.25">
      <c r="A194" s="102" t="s">
        <v>121</v>
      </c>
      <c r="B194" s="78" t="s">
        <v>276</v>
      </c>
      <c r="C194" s="255" t="s">
        <v>286</v>
      </c>
      <c r="D194" s="226">
        <v>124</v>
      </c>
      <c r="E194" s="40"/>
      <c r="F194" s="227">
        <f>E194*D194</f>
        <v>0</v>
      </c>
    </row>
    <row r="195" spans="1:8" ht="48.75" thickBot="1" x14ac:dyDescent="0.3">
      <c r="A195" s="102" t="s">
        <v>277</v>
      </c>
      <c r="B195" s="78" t="s">
        <v>213</v>
      </c>
      <c r="C195" s="248" t="s">
        <v>284</v>
      </c>
      <c r="D195" s="226">
        <v>1</v>
      </c>
      <c r="E195" s="40"/>
      <c r="F195" s="227">
        <f>E195*D195</f>
        <v>0</v>
      </c>
    </row>
    <row r="196" spans="1:8" ht="24.75" thickBot="1" x14ac:dyDescent="0.3">
      <c r="A196" s="103"/>
      <c r="B196" s="83" t="s">
        <v>250</v>
      </c>
      <c r="C196" s="249"/>
      <c r="D196" s="228"/>
      <c r="E196" s="229"/>
      <c r="F196" s="246">
        <f>SUM(F183:F195)</f>
        <v>0</v>
      </c>
    </row>
    <row r="197" spans="1:8" ht="21" thickBot="1" x14ac:dyDescent="0.3">
      <c r="A197" s="31"/>
      <c r="B197" s="30"/>
      <c r="C197" s="30"/>
      <c r="D197" s="57"/>
      <c r="E197" s="30"/>
      <c r="F197" s="30"/>
    </row>
    <row r="198" spans="1:8" ht="23.25" thickBot="1" x14ac:dyDescent="0.3">
      <c r="A198" s="190"/>
      <c r="B198" s="191" t="s">
        <v>268</v>
      </c>
      <c r="C198" s="191"/>
      <c r="D198" s="192"/>
      <c r="E198" s="193"/>
      <c r="F198" s="194">
        <f>F196+F181</f>
        <v>0</v>
      </c>
    </row>
    <row r="199" spans="1:8" ht="24.75" thickBot="1" x14ac:dyDescent="0.4">
      <c r="A199" s="31"/>
      <c r="B199" s="13"/>
      <c r="C199" s="13"/>
      <c r="D199" s="59"/>
      <c r="E199" s="11"/>
      <c r="F199" s="11"/>
    </row>
    <row r="200" spans="1:8" ht="24" thickTop="1" thickBot="1" x14ac:dyDescent="0.3">
      <c r="A200" s="14"/>
      <c r="B200" s="12"/>
      <c r="C200" s="12"/>
      <c r="D200" s="57"/>
      <c r="E200" s="49" t="s">
        <v>269</v>
      </c>
      <c r="F200" s="46">
        <f>F196+F181</f>
        <v>0</v>
      </c>
    </row>
    <row r="201" spans="1:8" ht="21.75" thickTop="1" thickBot="1" x14ac:dyDescent="0.3">
      <c r="A201" s="14"/>
      <c r="B201" s="12"/>
      <c r="C201" s="12"/>
      <c r="D201" s="57"/>
      <c r="E201" s="32"/>
      <c r="F201" s="26"/>
    </row>
    <row r="202" spans="1:8" ht="82.5" customHeight="1" thickBot="1" x14ac:dyDescent="0.3">
      <c r="A202" s="279" t="str">
        <f>A1</f>
        <v>PARAMASA DHE PARALLOGARIA-HARTIMI I PROJEKTIT KRYESOR  "ZGJERIMI I RRUGES NACIONALE N25.2(HYRJA NE GJILAN) "</v>
      </c>
      <c r="B202" s="280"/>
      <c r="C202" s="280"/>
      <c r="D202" s="280"/>
      <c r="E202" s="280"/>
      <c r="F202" s="281"/>
    </row>
    <row r="203" spans="1:8" ht="21" thickBot="1" x14ac:dyDescent="0.3">
      <c r="A203" s="282" t="s">
        <v>253</v>
      </c>
      <c r="B203" s="283"/>
      <c r="C203" s="283"/>
      <c r="D203" s="283"/>
      <c r="E203" s="283"/>
      <c r="F203" s="284"/>
    </row>
    <row r="204" spans="1:8" ht="23.25" thickBot="1" x14ac:dyDescent="0.3">
      <c r="A204" s="285" t="s">
        <v>254</v>
      </c>
      <c r="B204" s="286"/>
      <c r="C204" s="286"/>
      <c r="D204" s="286"/>
      <c r="E204" s="286"/>
      <c r="F204" s="287"/>
    </row>
    <row r="205" spans="1:8" ht="15.75" thickBot="1" x14ac:dyDescent="0.3">
      <c r="A205" s="288"/>
      <c r="B205" s="289"/>
      <c r="C205" s="251"/>
      <c r="D205" s="60"/>
      <c r="E205" s="4"/>
      <c r="F205" s="4"/>
    </row>
    <row r="206" spans="1:8" ht="24" thickTop="1" thickBot="1" x14ac:dyDescent="0.3">
      <c r="A206" s="263" t="s">
        <v>252</v>
      </c>
      <c r="B206" s="263"/>
      <c r="C206" s="252"/>
      <c r="D206" s="61"/>
      <c r="E206" s="264" t="s">
        <v>251</v>
      </c>
      <c r="F206" s="264"/>
    </row>
    <row r="207" spans="1:8" ht="24" thickTop="1" thickBot="1" x14ac:dyDescent="0.35">
      <c r="A207" s="258" t="s">
        <v>263</v>
      </c>
      <c r="B207" s="259"/>
      <c r="C207" s="253"/>
      <c r="D207" s="62"/>
      <c r="E207" s="260">
        <f>F56</f>
        <v>0</v>
      </c>
      <c r="F207" s="260"/>
      <c r="H207" s="10"/>
    </row>
    <row r="208" spans="1:8" ht="24" thickTop="1" thickBot="1" x14ac:dyDescent="0.35">
      <c r="A208" s="258" t="s">
        <v>264</v>
      </c>
      <c r="B208" s="259"/>
      <c r="C208" s="253"/>
      <c r="D208" s="62"/>
      <c r="E208" s="260">
        <f>F95</f>
        <v>0</v>
      </c>
      <c r="F208" s="260"/>
      <c r="H208" s="10"/>
    </row>
    <row r="209" spans="1:8" ht="24" thickTop="1" thickBot="1" x14ac:dyDescent="0.35">
      <c r="A209" s="258" t="s">
        <v>265</v>
      </c>
      <c r="B209" s="259"/>
      <c r="C209" s="253"/>
      <c r="D209" s="62"/>
      <c r="E209" s="260">
        <f>F134</f>
        <v>0</v>
      </c>
      <c r="F209" s="260"/>
      <c r="H209" s="10"/>
    </row>
    <row r="210" spans="1:8" ht="24" thickTop="1" thickBot="1" x14ac:dyDescent="0.35">
      <c r="A210" s="258" t="s">
        <v>266</v>
      </c>
      <c r="B210" s="259"/>
      <c r="C210" s="253"/>
      <c r="D210" s="62"/>
      <c r="E210" s="260">
        <f>F159</f>
        <v>0</v>
      </c>
      <c r="F210" s="260"/>
      <c r="H210" s="10"/>
    </row>
    <row r="211" spans="1:8" ht="24" thickTop="1" thickBot="1" x14ac:dyDescent="0.35">
      <c r="A211" s="258" t="s">
        <v>267</v>
      </c>
      <c r="B211" s="259"/>
      <c r="C211" s="253"/>
      <c r="D211" s="62"/>
      <c r="E211" s="260">
        <f>F200</f>
        <v>0</v>
      </c>
      <c r="F211" s="260"/>
      <c r="H211" s="10"/>
    </row>
    <row r="212" spans="1:8" ht="27" thickTop="1" thickBot="1" x14ac:dyDescent="0.35">
      <c r="A212" s="261" t="s">
        <v>214</v>
      </c>
      <c r="B212" s="261"/>
      <c r="C212" s="254"/>
      <c r="D212" s="63"/>
      <c r="E212" s="42"/>
      <c r="F212" s="44">
        <f>SUM(E207:F211)</f>
        <v>0</v>
      </c>
    </row>
    <row r="213" spans="1:8" ht="18" thickTop="1" x14ac:dyDescent="0.25">
      <c r="A213" s="1"/>
      <c r="F213" s="6"/>
    </row>
    <row r="214" spans="1:8" ht="14.25" x14ac:dyDescent="0.25">
      <c r="A214" s="1"/>
      <c r="D214" s="64"/>
      <c r="E214" s="8"/>
      <c r="F214" s="8"/>
    </row>
    <row r="215" spans="1:8" ht="15" x14ac:dyDescent="0.25">
      <c r="A215" s="262" t="s">
        <v>302</v>
      </c>
      <c r="B215" s="262"/>
      <c r="C215" s="262"/>
      <c r="D215" s="262"/>
      <c r="E215" s="9"/>
      <c r="F215" s="9"/>
    </row>
    <row r="216" spans="1:8" ht="15" x14ac:dyDescent="0.25">
      <c r="A216" s="262"/>
      <c r="B216" s="262"/>
      <c r="C216" s="262"/>
      <c r="D216" s="262"/>
      <c r="E216" s="9"/>
      <c r="F216" s="9"/>
    </row>
    <row r="217" spans="1:8" x14ac:dyDescent="0.25">
      <c r="A217" s="262"/>
      <c r="B217" s="262"/>
      <c r="C217" s="262"/>
      <c r="D217" s="262"/>
      <c r="E217" s="114"/>
      <c r="F217" s="256"/>
    </row>
    <row r="218" spans="1:8" x14ac:dyDescent="0.25">
      <c r="A218" s="1"/>
      <c r="D218" s="65"/>
      <c r="E218" s="114"/>
      <c r="F218" s="256"/>
    </row>
    <row r="219" spans="1:8" x14ac:dyDescent="0.25">
      <c r="A219" s="1"/>
      <c r="D219" s="65"/>
      <c r="E219" s="114"/>
      <c r="F219" s="256"/>
    </row>
    <row r="220" spans="1:8" x14ac:dyDescent="0.25">
      <c r="A220" s="1"/>
      <c r="D220" s="65"/>
      <c r="E220" s="114"/>
      <c r="F220" s="256"/>
    </row>
    <row r="221" spans="1:8" ht="13.5" x14ac:dyDescent="0.25">
      <c r="A221" s="1"/>
      <c r="D221" s="257"/>
      <c r="E221" s="257"/>
      <c r="F221" s="256"/>
    </row>
    <row r="222" spans="1:8" ht="13.5" x14ac:dyDescent="0.25">
      <c r="A222" s="1"/>
      <c r="D222" s="257"/>
      <c r="E222" s="257"/>
      <c r="F222" s="256"/>
    </row>
    <row r="223" spans="1:8" x14ac:dyDescent="0.25">
      <c r="A223" s="1"/>
    </row>
    <row r="224" spans="1:8" x14ac:dyDescent="0.25">
      <c r="A224" s="1"/>
    </row>
    <row r="225" spans="1:6" x14ac:dyDescent="0.25">
      <c r="A225" s="1"/>
    </row>
    <row r="226" spans="1:6" x14ac:dyDescent="0.25">
      <c r="A226" s="1"/>
    </row>
    <row r="227" spans="1:6" x14ac:dyDescent="0.25">
      <c r="A227" s="1"/>
    </row>
    <row r="228" spans="1:6" x14ac:dyDescent="0.25">
      <c r="A228" s="1"/>
    </row>
    <row r="229" spans="1:6" x14ac:dyDescent="0.25">
      <c r="A229" s="1"/>
    </row>
    <row r="230" spans="1:6" x14ac:dyDescent="0.25">
      <c r="A230" s="1"/>
    </row>
    <row r="231" spans="1:6" x14ac:dyDescent="0.25">
      <c r="A231" s="1"/>
    </row>
    <row r="232" spans="1:6" x14ac:dyDescent="0.25">
      <c r="A232" s="1"/>
    </row>
    <row r="233" spans="1:6" x14ac:dyDescent="0.25">
      <c r="A233" s="1"/>
    </row>
    <row r="234" spans="1:6" ht="13.5" x14ac:dyDescent="0.25">
      <c r="A234" s="1"/>
      <c r="D234" s="66"/>
      <c r="E234" s="1"/>
      <c r="F234" s="1"/>
    </row>
    <row r="235" spans="1:6" ht="13.5" x14ac:dyDescent="0.25">
      <c r="A235" s="1"/>
      <c r="D235" s="66"/>
      <c r="E235" s="1"/>
      <c r="F235" s="1"/>
    </row>
    <row r="236" spans="1:6" ht="13.5" x14ac:dyDescent="0.25">
      <c r="A236" s="1"/>
      <c r="D236" s="66"/>
      <c r="E236" s="1"/>
      <c r="F236" s="1"/>
    </row>
    <row r="237" spans="1:6" ht="13.5" x14ac:dyDescent="0.25">
      <c r="A237" s="1"/>
      <c r="D237" s="66"/>
      <c r="E237" s="1"/>
      <c r="F237" s="1"/>
    </row>
    <row r="238" spans="1:6" ht="13.5" x14ac:dyDescent="0.25">
      <c r="A238" s="1"/>
      <c r="D238" s="66"/>
      <c r="E238" s="1"/>
      <c r="F238" s="1"/>
    </row>
    <row r="239" spans="1:6" ht="13.5" x14ac:dyDescent="0.25">
      <c r="A239" s="1"/>
      <c r="D239" s="66"/>
      <c r="E239" s="1"/>
      <c r="F239" s="1"/>
    </row>
    <row r="240" spans="1:6" ht="13.5" x14ac:dyDescent="0.25">
      <c r="A240" s="1"/>
      <c r="D240" s="66"/>
      <c r="E240" s="1"/>
      <c r="F240" s="1"/>
    </row>
    <row r="241" spans="4:4" s="1" customFormat="1" ht="13.5" x14ac:dyDescent="0.25">
      <c r="D241" s="66"/>
    </row>
    <row r="242" spans="4:4" s="1" customFormat="1" ht="13.5" x14ac:dyDescent="0.25">
      <c r="D242" s="66"/>
    </row>
    <row r="243" spans="4:4" s="1" customFormat="1" ht="13.5" x14ac:dyDescent="0.25">
      <c r="D243" s="66"/>
    </row>
    <row r="244" spans="4:4" s="1" customFormat="1" ht="13.5" x14ac:dyDescent="0.25">
      <c r="D244" s="66"/>
    </row>
    <row r="245" spans="4:4" s="1" customFormat="1" ht="13.5" x14ac:dyDescent="0.25">
      <c r="D245" s="66"/>
    </row>
    <row r="246" spans="4:4" s="1" customFormat="1" ht="13.5" x14ac:dyDescent="0.25">
      <c r="D246" s="66"/>
    </row>
    <row r="247" spans="4:4" s="1" customFormat="1" ht="13.5" x14ac:dyDescent="0.25">
      <c r="D247" s="66"/>
    </row>
    <row r="248" spans="4:4" s="1" customFormat="1" ht="13.5" x14ac:dyDescent="0.25">
      <c r="D248" s="66"/>
    </row>
    <row r="249" spans="4:4" s="1" customFormat="1" ht="13.5" x14ac:dyDescent="0.25">
      <c r="D249" s="66"/>
    </row>
    <row r="250" spans="4:4" s="1" customFormat="1" ht="13.5" x14ac:dyDescent="0.25">
      <c r="D250" s="66"/>
    </row>
    <row r="251" spans="4:4" s="1" customFormat="1" ht="13.5" x14ac:dyDescent="0.25">
      <c r="D251" s="66"/>
    </row>
    <row r="252" spans="4:4" s="1" customFormat="1" ht="13.5" x14ac:dyDescent="0.25">
      <c r="D252" s="66"/>
    </row>
    <row r="253" spans="4:4" s="1" customFormat="1" ht="13.5" x14ac:dyDescent="0.25">
      <c r="D253" s="66"/>
    </row>
    <row r="254" spans="4:4" s="1" customFormat="1" ht="13.5" x14ac:dyDescent="0.25">
      <c r="D254" s="66"/>
    </row>
    <row r="255" spans="4:4" s="1" customFormat="1" ht="13.5" x14ac:dyDescent="0.25">
      <c r="D255" s="66"/>
    </row>
    <row r="256" spans="4:4" s="1" customFormat="1" ht="13.5" x14ac:dyDescent="0.25">
      <c r="D256" s="66"/>
    </row>
    <row r="257" spans="4:4" s="1" customFormat="1" ht="13.5" x14ac:dyDescent="0.25">
      <c r="D257" s="66"/>
    </row>
    <row r="258" spans="4:4" s="1" customFormat="1" ht="13.5" x14ac:dyDescent="0.25">
      <c r="D258" s="66"/>
    </row>
    <row r="259" spans="4:4" s="1" customFormat="1" ht="13.5" x14ac:dyDescent="0.25">
      <c r="D259" s="66"/>
    </row>
    <row r="260" spans="4:4" s="1" customFormat="1" ht="13.5" x14ac:dyDescent="0.25">
      <c r="D260" s="66"/>
    </row>
    <row r="261" spans="4:4" s="1" customFormat="1" ht="13.5" x14ac:dyDescent="0.25">
      <c r="D261" s="66"/>
    </row>
    <row r="262" spans="4:4" s="1" customFormat="1" ht="13.5" x14ac:dyDescent="0.25">
      <c r="D262" s="66"/>
    </row>
    <row r="263" spans="4:4" s="1" customFormat="1" ht="13.5" x14ac:dyDescent="0.25">
      <c r="D263" s="66"/>
    </row>
    <row r="264" spans="4:4" s="1" customFormat="1" ht="13.5" x14ac:dyDescent="0.25">
      <c r="D264" s="66"/>
    </row>
    <row r="265" spans="4:4" s="1" customFormat="1" ht="13.5" x14ac:dyDescent="0.25">
      <c r="D265" s="66"/>
    </row>
    <row r="266" spans="4:4" s="1" customFormat="1" ht="13.5" x14ac:dyDescent="0.25">
      <c r="D266" s="66"/>
    </row>
    <row r="267" spans="4:4" s="1" customFormat="1" ht="13.5" x14ac:dyDescent="0.25">
      <c r="D267" s="66"/>
    </row>
    <row r="268" spans="4:4" s="1" customFormat="1" ht="13.5" x14ac:dyDescent="0.25">
      <c r="D268" s="66"/>
    </row>
    <row r="269" spans="4:4" s="1" customFormat="1" ht="13.5" x14ac:dyDescent="0.25">
      <c r="D269" s="66"/>
    </row>
    <row r="270" spans="4:4" s="1" customFormat="1" ht="13.5" x14ac:dyDescent="0.25">
      <c r="D270" s="66"/>
    </row>
    <row r="271" spans="4:4" s="1" customFormat="1" ht="13.5" x14ac:dyDescent="0.25">
      <c r="D271" s="66"/>
    </row>
    <row r="272" spans="4:4" s="1" customFormat="1" ht="13.5" x14ac:dyDescent="0.25">
      <c r="D272" s="66"/>
    </row>
    <row r="273" spans="4:4" s="1" customFormat="1" ht="13.5" x14ac:dyDescent="0.25">
      <c r="D273" s="66"/>
    </row>
    <row r="274" spans="4:4" s="1" customFormat="1" ht="13.5" x14ac:dyDescent="0.25">
      <c r="D274" s="66"/>
    </row>
    <row r="275" spans="4:4" s="1" customFormat="1" ht="13.5" x14ac:dyDescent="0.25">
      <c r="D275" s="66"/>
    </row>
    <row r="276" spans="4:4" s="1" customFormat="1" ht="13.5" x14ac:dyDescent="0.25">
      <c r="D276" s="66"/>
    </row>
    <row r="277" spans="4:4" s="1" customFormat="1" ht="13.5" x14ac:dyDescent="0.25">
      <c r="D277" s="66"/>
    </row>
    <row r="278" spans="4:4" s="1" customFormat="1" ht="13.5" x14ac:dyDescent="0.25">
      <c r="D278" s="66"/>
    </row>
    <row r="279" spans="4:4" s="1" customFormat="1" ht="13.5" x14ac:dyDescent="0.25">
      <c r="D279" s="66"/>
    </row>
    <row r="280" spans="4:4" s="1" customFormat="1" ht="13.5" x14ac:dyDescent="0.25">
      <c r="D280" s="66"/>
    </row>
    <row r="281" spans="4:4" s="1" customFormat="1" ht="13.5" x14ac:dyDescent="0.25">
      <c r="D281" s="66"/>
    </row>
    <row r="282" spans="4:4" s="1" customFormat="1" ht="13.5" x14ac:dyDescent="0.25">
      <c r="D282" s="66"/>
    </row>
    <row r="283" spans="4:4" s="1" customFormat="1" ht="13.5" x14ac:dyDescent="0.25">
      <c r="D283" s="66"/>
    </row>
    <row r="284" spans="4:4" s="1" customFormat="1" ht="13.5" x14ac:dyDescent="0.25">
      <c r="D284" s="66"/>
    </row>
    <row r="285" spans="4:4" s="1" customFormat="1" ht="13.5" x14ac:dyDescent="0.25">
      <c r="D285" s="66"/>
    </row>
    <row r="286" spans="4:4" s="1" customFormat="1" ht="13.5" x14ac:dyDescent="0.25">
      <c r="D286" s="66"/>
    </row>
    <row r="287" spans="4:4" s="1" customFormat="1" ht="13.5" x14ac:dyDescent="0.25">
      <c r="D287" s="66"/>
    </row>
    <row r="288" spans="4:4" s="1" customFormat="1" ht="13.5" x14ac:dyDescent="0.25">
      <c r="D288" s="66"/>
    </row>
    <row r="289" spans="4:4" s="1" customFormat="1" ht="13.5" x14ac:dyDescent="0.25">
      <c r="D289" s="66"/>
    </row>
    <row r="290" spans="4:4" s="1" customFormat="1" ht="13.5" x14ac:dyDescent="0.25">
      <c r="D290" s="66"/>
    </row>
    <row r="291" spans="4:4" s="1" customFormat="1" ht="13.5" x14ac:dyDescent="0.25">
      <c r="D291" s="66"/>
    </row>
    <row r="292" spans="4:4" s="1" customFormat="1" ht="13.5" x14ac:dyDescent="0.25">
      <c r="D292" s="66"/>
    </row>
    <row r="293" spans="4:4" s="1" customFormat="1" ht="13.5" x14ac:dyDescent="0.25">
      <c r="D293" s="66"/>
    </row>
    <row r="294" spans="4:4" s="1" customFormat="1" ht="13.5" x14ac:dyDescent="0.25">
      <c r="D294" s="66"/>
    </row>
    <row r="295" spans="4:4" s="1" customFormat="1" ht="13.5" x14ac:dyDescent="0.25">
      <c r="D295" s="66"/>
    </row>
    <row r="296" spans="4:4" s="1" customFormat="1" ht="13.5" x14ac:dyDescent="0.25">
      <c r="D296" s="66"/>
    </row>
    <row r="297" spans="4:4" s="1" customFormat="1" ht="13.5" x14ac:dyDescent="0.25">
      <c r="D297" s="66"/>
    </row>
    <row r="298" spans="4:4" s="1" customFormat="1" ht="13.5" x14ac:dyDescent="0.25">
      <c r="D298" s="66"/>
    </row>
    <row r="299" spans="4:4" s="1" customFormat="1" ht="13.5" x14ac:dyDescent="0.25">
      <c r="D299" s="66"/>
    </row>
    <row r="300" spans="4:4" s="1" customFormat="1" ht="13.5" x14ac:dyDescent="0.25">
      <c r="D300" s="66"/>
    </row>
    <row r="301" spans="4:4" s="1" customFormat="1" ht="13.5" x14ac:dyDescent="0.25">
      <c r="D301" s="66"/>
    </row>
    <row r="302" spans="4:4" s="1" customFormat="1" ht="13.5" x14ac:dyDescent="0.25">
      <c r="D302" s="66"/>
    </row>
    <row r="303" spans="4:4" s="1" customFormat="1" ht="13.5" x14ac:dyDescent="0.25">
      <c r="D303" s="66"/>
    </row>
    <row r="304" spans="4:4" s="1" customFormat="1" ht="13.5" x14ac:dyDescent="0.25">
      <c r="D304" s="66"/>
    </row>
    <row r="305" spans="4:4" s="1" customFormat="1" ht="13.5" x14ac:dyDescent="0.25">
      <c r="D305" s="66"/>
    </row>
    <row r="306" spans="4:4" s="1" customFormat="1" ht="13.5" x14ac:dyDescent="0.25">
      <c r="D306" s="66"/>
    </row>
    <row r="307" spans="4:4" s="1" customFormat="1" ht="13.5" x14ac:dyDescent="0.25">
      <c r="D307" s="66"/>
    </row>
    <row r="308" spans="4:4" s="1" customFormat="1" ht="13.5" x14ac:dyDescent="0.25">
      <c r="D308" s="66"/>
    </row>
    <row r="309" spans="4:4" s="1" customFormat="1" ht="13.5" x14ac:dyDescent="0.25">
      <c r="D309" s="66"/>
    </row>
    <row r="310" spans="4:4" s="1" customFormat="1" ht="13.5" x14ac:dyDescent="0.25">
      <c r="D310" s="66"/>
    </row>
    <row r="311" spans="4:4" s="1" customFormat="1" ht="13.5" x14ac:dyDescent="0.25">
      <c r="D311" s="66"/>
    </row>
    <row r="312" spans="4:4" s="1" customFormat="1" ht="13.5" x14ac:dyDescent="0.25">
      <c r="D312" s="66"/>
    </row>
    <row r="313" spans="4:4" s="1" customFormat="1" ht="13.5" x14ac:dyDescent="0.25">
      <c r="D313" s="66"/>
    </row>
    <row r="314" spans="4:4" s="1" customFormat="1" ht="13.5" x14ac:dyDescent="0.25">
      <c r="D314" s="66"/>
    </row>
    <row r="315" spans="4:4" s="1" customFormat="1" ht="13.5" x14ac:dyDescent="0.25">
      <c r="D315" s="66"/>
    </row>
    <row r="316" spans="4:4" s="1" customFormat="1" ht="13.5" x14ac:dyDescent="0.25">
      <c r="D316" s="66"/>
    </row>
    <row r="317" spans="4:4" s="1" customFormat="1" ht="13.5" x14ac:dyDescent="0.25">
      <c r="D317" s="66"/>
    </row>
    <row r="318" spans="4:4" s="1" customFormat="1" ht="13.5" x14ac:dyDescent="0.25">
      <c r="D318" s="66"/>
    </row>
    <row r="319" spans="4:4" s="1" customFormat="1" ht="13.5" x14ac:dyDescent="0.25">
      <c r="D319" s="66"/>
    </row>
    <row r="320" spans="4:4" s="1" customFormat="1" ht="13.5" x14ac:dyDescent="0.25">
      <c r="D320" s="66"/>
    </row>
    <row r="321" spans="4:4" s="1" customFormat="1" ht="13.5" x14ac:dyDescent="0.25">
      <c r="D321" s="66"/>
    </row>
    <row r="322" spans="4:4" s="1" customFormat="1" ht="13.5" x14ac:dyDescent="0.25">
      <c r="D322" s="66"/>
    </row>
    <row r="323" spans="4:4" s="1" customFormat="1" ht="13.5" x14ac:dyDescent="0.25">
      <c r="D323" s="66"/>
    </row>
    <row r="324" spans="4:4" s="1" customFormat="1" ht="13.5" x14ac:dyDescent="0.25">
      <c r="D324" s="66"/>
    </row>
    <row r="325" spans="4:4" s="1" customFormat="1" ht="13.5" x14ac:dyDescent="0.25">
      <c r="D325" s="66"/>
    </row>
    <row r="326" spans="4:4" s="1" customFormat="1" ht="13.5" x14ac:dyDescent="0.25">
      <c r="D326" s="66"/>
    </row>
    <row r="327" spans="4:4" s="1" customFormat="1" ht="13.5" x14ac:dyDescent="0.25">
      <c r="D327" s="66"/>
    </row>
    <row r="328" spans="4:4" s="1" customFormat="1" ht="13.5" x14ac:dyDescent="0.25">
      <c r="D328" s="66"/>
    </row>
  </sheetData>
  <mergeCells count="27">
    <mergeCell ref="A206:B206"/>
    <mergeCell ref="E206:F206"/>
    <mergeCell ref="A1:F1"/>
    <mergeCell ref="A2:F2"/>
    <mergeCell ref="A3:F3"/>
    <mergeCell ref="B4:F4"/>
    <mergeCell ref="D13:E13"/>
    <mergeCell ref="D25:E25"/>
    <mergeCell ref="B161:F161"/>
    <mergeCell ref="A202:F202"/>
    <mergeCell ref="A203:F203"/>
    <mergeCell ref="A204:F204"/>
    <mergeCell ref="A205:B205"/>
    <mergeCell ref="F217:F222"/>
    <mergeCell ref="D221:E222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A215:D217"/>
  </mergeCells>
  <pageMargins left="0.25" right="0" top="0.5" bottom="0.5" header="0.05" footer="0.05"/>
  <pageSetup paperSize="9" scale="48" fitToHeight="0" orientation="portrait" r:id="rId1"/>
  <headerFooter alignWithMargins="0">
    <oddFooter>Page &amp;P of &amp;N</oddFooter>
  </headerFooter>
  <rowBreaks count="2" manualBreakCount="2">
    <brk id="115" max="5" man="1"/>
    <brk id="180" max="5" man="1"/>
  </rowBreaks>
  <drawing r:id="rId2"/>
  <legacyDrawing r:id="rId3"/>
  <oleObjects>
    <mc:AlternateContent xmlns:mc="http://schemas.openxmlformats.org/markup-compatibility/2006">
      <mc:Choice Requires="x14">
        <oleObject progId="Equation.3" shapeId="14337" r:id="rId4">
          <objectPr defaultSize="0" autoPict="0" r:id="rId5">
            <anchor moveWithCells="1" siz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0</xdr:colOff>
                <xdr:row>57</xdr:row>
                <xdr:rowOff>0</xdr:rowOff>
              </to>
            </anchor>
          </objectPr>
        </oleObject>
      </mc:Choice>
      <mc:Fallback>
        <oleObject progId="Equation.3" shapeId="1433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PARAMASA</vt:lpstr>
      <vt:lpstr>PARAMASA!Print_Area</vt:lpstr>
      <vt:lpstr>PARAMASA!Print_Titles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Arjeta.M.Bllaca</cp:lastModifiedBy>
  <cp:lastPrinted>2023-06-19T08:25:09Z</cp:lastPrinted>
  <dcterms:created xsi:type="dcterms:W3CDTF">2004-10-20T18:11:35Z</dcterms:created>
  <dcterms:modified xsi:type="dcterms:W3CDTF">2026-07-21T06:09:47Z</dcterms:modified>
</cp:coreProperties>
</file>